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45" windowHeight="8310" activeTab="0"/>
  </bookViews>
  <sheets>
    <sheet name="2022 год  " sheetId="1" r:id="rId1"/>
  </sheets>
  <definedNames>
    <definedName name="_xlnm._FilterDatabase" localSheetId="0" hidden="1">'2022 год  '!$B$21:$H$25</definedName>
    <definedName name="Z_2EB26682_1E14_41BF_A300_9871E16F1E86_.wvu.FilterData" localSheetId="0" hidden="1">'2022 год  '!$B$24:$E$25</definedName>
    <definedName name="Z_2EB26682_1E14_41BF_A300_9871E16F1E86_.wvu.PrintArea" localSheetId="0" hidden="1">'2022 год  '!$B$9:$E$25</definedName>
    <definedName name="Z_3708D406_71C9_49CC_A67A_2D2190B41A82_.wvu.FilterData" localSheetId="0" hidden="1">'2022 год  '!$B$24:$H$25</definedName>
    <definedName name="Z_742DD9F2_8A71_4480_AC11_A74320E5619E_.wvu.FilterData" localSheetId="0" hidden="1">'2022 год  '!$B$24:$H$25</definedName>
    <definedName name="Z_829AF458_32E9_4EBE_8AEA_C1C6BE533EAE_.wvu.FilterData" localSheetId="0" hidden="1">'2022 год  '!$B$24:$H$25</definedName>
    <definedName name="Z_829AF458_32E9_4EBE_8AEA_C1C6BE533EAE_.wvu.PrintArea" localSheetId="0" hidden="1">'2022 год  '!$B$9:$E$25</definedName>
    <definedName name="Z_829AF458_32E9_4EBE_8AEA_C1C6BE533EAE_.wvu.PrintTitles" localSheetId="0" hidden="1">'2022 год  '!$19:$21</definedName>
    <definedName name="Z_829AF458_32E9_4EBE_8AEA_C1C6BE533EAE_.wvu.Rows" localSheetId="0" hidden="1">'2022 год  '!#REF!</definedName>
    <definedName name="Z_8E538972_DCB6_4DF0_B6A0_1DAF22EE85A5_.wvu.FilterData" localSheetId="0" hidden="1">'2022 год  '!$B$24:$E$25</definedName>
    <definedName name="Z_8E538972_DCB6_4DF0_B6A0_1DAF22EE85A5_.wvu.PrintArea" localSheetId="0" hidden="1">'2022 год  '!$B$9:$E$25</definedName>
    <definedName name="Z_9EB2C763_BF55_421A_9B12_FB75DAF70818_.wvu.FilterData" localSheetId="0" hidden="1">'2022 год  '!$B$16:$E$25</definedName>
    <definedName name="Z_A8461B4A_AE19_4EF2_B6F9_F9B973A06FD1_.wvu.FilterData" localSheetId="0" hidden="1">'2022 год  '!$B$24:$E$25</definedName>
    <definedName name="Z_A8461B4A_AE19_4EF2_B6F9_F9B973A06FD1_.wvu.PrintArea" localSheetId="0" hidden="1">'2022 год  '!$B$9:$E$25</definedName>
    <definedName name="Z_B3932895_A846_447D_8D2E_8A665303D3FC_.wvu.FilterData" localSheetId="0" hidden="1">'2022 год  '!$B$16:$E$25</definedName>
    <definedName name="Z_B452F1D7_E242_4E66_AEEE_75884A98B5E4_.wvu.FilterData" localSheetId="0" hidden="1">'2022 год  '!$B$24:$H$25</definedName>
    <definedName name="Z_D0B00AD6_8582_4105_AEEE_647425D7F180_.wvu.FilterData" localSheetId="0" hidden="1">'2022 год  '!$B$16:$E$25</definedName>
    <definedName name="Z_DEEAFF70_302D_4EE4_8D9C_7BB1BBA5AB30_.wvu.FilterData" localSheetId="0" hidden="1">'2022 год  '!$B$24:$H$25</definedName>
    <definedName name="Z_E26F76F3_B5FD_4390_A599_DF837A45612F_.wvu.FilterData" localSheetId="0" hidden="1">'2022 год  '!$B$16:$E$25</definedName>
    <definedName name="Z_E6BE4A0A_65C8_4D78_A29F_DDA803BF07E4_.wvu.FilterData" localSheetId="0" hidden="1">'2022 год  '!$B$24:$E$25</definedName>
    <definedName name="Z_E6BE4A0A_65C8_4D78_A29F_DDA803BF07E4_.wvu.PrintArea" localSheetId="0" hidden="1">'2022 год  '!$B$9:$E$25</definedName>
    <definedName name="Z_F18CDA44_02C6_4BCD_94BC_76E4781E3F1C_.wvu.FilterData" localSheetId="0" hidden="1">'2022 год  '!$B$24:$E$25</definedName>
    <definedName name="Z_F18CDA44_02C6_4BCD_94BC_76E4781E3F1C_.wvu.PrintArea" localSheetId="0" hidden="1">'2022 год  '!$B$9:$E$25</definedName>
    <definedName name="_xlnm.Print_Area" localSheetId="0">'2022 год  '!$A$1:$K$40</definedName>
  </definedNames>
  <calcPr fullCalcOnLoad="1"/>
</workbook>
</file>

<file path=xl/sharedStrings.xml><?xml version="1.0" encoding="utf-8"?>
<sst xmlns="http://schemas.openxmlformats.org/spreadsheetml/2006/main" count="47" uniqueCount="35">
  <si>
    <t>Московской области</t>
  </si>
  <si>
    <t>к решению Совета депутатов</t>
  </si>
  <si>
    <t>Сергиево-Посадского</t>
  </si>
  <si>
    <t>Наименование объекта</t>
  </si>
  <si>
    <t>Всего</t>
  </si>
  <si>
    <t>в том числе:</t>
  </si>
  <si>
    <t>субсидия из бюджета Московской области</t>
  </si>
  <si>
    <t>№ п/п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</si>
  <si>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</si>
  <si>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городского округа</t>
  </si>
  <si>
    <t>ПИР и строительство детсткого сада на 280 мест по адресу: Сергиево-Посадский городской округ  Зубачево поле</t>
  </si>
  <si>
    <t>Строительство школы на 550 мест по адресу: Московская область, Сергиево-Посадский городской округ, г. Сергиев Посад, в районе д. Зубачево (ПИР и строительство)</t>
  </si>
  <si>
    <t>2022 год</t>
  </si>
  <si>
    <t>тыс.руб.</t>
  </si>
  <si>
    <t>средства из бюджета городского округа</t>
  </si>
  <si>
    <t>ВСЕГО, в том числе:</t>
  </si>
  <si>
    <t>Обеспечение мероприятий по устойчивому сокращению непригодного для проживания жилищного фонда</t>
  </si>
  <si>
    <t>Реконструкция  городского канализационного коллектора от улицы Ильинской до КНС №1 на ул. Митькина г. Сергиев Посад, от ул. Кооперативная вдоль пр-та Красной Армии до ул. Сергиевская, от КНС № 1 до ул. Клубная. Сергиево-Посадский г.о.</t>
  </si>
  <si>
    <t>2023 год</t>
  </si>
  <si>
    <t>Строительство и реконструкция объектов очистки сточных вод</t>
  </si>
  <si>
    <t>Приобретение здания спортивно-оздоровительного комплекса "Салют"</t>
  </si>
  <si>
    <t>2024 год</t>
  </si>
  <si>
    <t xml:space="preserve">Капитальный ремонт, приобретение, монтаж и ввод в эксплуатацию объектов водоснабжения </t>
  </si>
  <si>
    <t>Проведение ПИР объекта "ФОК с ледовым катком" г.п.Хотьково, в районе д.Гаврилково</t>
  </si>
  <si>
    <t>Объем бюджетных ассигнований  
на осуществление бюджетных инвестиций в объекты капитального строительства муниципальной собственности Сергиево-Посадского городского округа Московской области 
на 2022 год и на плановый период 2023 и 2024 годов</t>
  </si>
  <si>
    <t>Приложение №9</t>
  </si>
  <si>
    <t>Софинансирование работ по строительству (реконструкции) объектов дорожного хозяйства местного значения (строительство и реконстркуция автомобильной дороги к муниципальному индустриальному парку "М-8", расположенного в с.Сватково сельского поселения Березняковское Сергиево-Посадского городского округа)</t>
  </si>
  <si>
    <t>Обеспечение мероприятий по переселению граждан из авврийного жилищного фонда</t>
  </si>
  <si>
    <t>от 23.12.2021 № 46/02-МЗ</t>
  </si>
  <si>
    <t xml:space="preserve">Строительство газовой блочно-модульной котельной, мощностью 1,791 Гкал/час 
(строительство объекта Школа на 550 мест д. Зубачево)
</t>
  </si>
  <si>
    <t>Стимулирование инвестиционной деятельности муниципальных образований за счет средств местного бюджета</t>
  </si>
  <si>
    <t>Разработка ПСД и прохождение гос.экспертизы по проведению капитального ремонта спортивного комплекса "Салют"</t>
  </si>
  <si>
    <t>Обеспечение мероприятий на подготовку документации, наладку и сдачу индивидуального теплового пункта по строительству школы на 1100 мест, расположенной по адресу: г.Сергиев Посад, ул.Владимирская, д.4</t>
  </si>
  <si>
    <t>Приложение №7</t>
  </si>
  <si>
    <t>от 20.05.2022   № 52/01-МЗ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</si>
</sst>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K46"/>
  <sheetViews>
    <sheetView tabSelected="1" view="pageBreakPreview" zoomScale="85" zoomScaleSheetLayoutView="85" workbookViewId="0" topLeftCell="A1">
      <selection activeCell="I7" sqref="I7"/>
    </sheetView>
  </sheetViews>
  <sheetFormatPr defaultColWidth="9.00390625" defaultRowHeight="12.75"/>
  <cols>
    <col min="1" max="1" width="5.625" style="0" customWidth="1"/>
    <col min="2" max="2" width="116.75390625" style="0" customWidth="1"/>
    <col min="3" max="3" width="16.625" style="0" customWidth="1"/>
    <col min="4" max="4" width="15.00390625" style="0" customWidth="1"/>
    <col min="5" max="5" width="13.875" style="0" customWidth="1"/>
    <col min="6" max="6" width="16.25390625" style="0" customWidth="1"/>
    <col min="7" max="7" width="16.75390625" style="0" customWidth="1"/>
    <col min="8" max="8" width="13.875" style="0" customWidth="1"/>
    <col min="9" max="9" width="17.875" style="0" customWidth="1"/>
    <col min="10" max="10" width="16.75390625" style="0" customWidth="1"/>
    <col min="11" max="11" width="15.00390625" style="0" customWidth="1"/>
    <col min="12" max="12" width="10.25390625" style="0" bestFit="1" customWidth="1"/>
  </cols>
  <sheetData>
    <row r="2" spans="9:11" ht="22.5" customHeight="1">
      <c r="I2" s="2" t="s">
        <v>33</v>
      </c>
      <c r="J2" s="3"/>
      <c r="K2" s="3"/>
    </row>
    <row r="3" spans="9:11" ht="18.75" customHeight="1">
      <c r="I3" s="3" t="s">
        <v>1</v>
      </c>
      <c r="J3" s="3"/>
      <c r="K3" s="3"/>
    </row>
    <row r="4" spans="9:11" ht="18.75" customHeight="1">
      <c r="I4" s="3" t="s">
        <v>2</v>
      </c>
      <c r="J4" s="3"/>
      <c r="K4" s="3"/>
    </row>
    <row r="5" spans="9:11" ht="17.25" customHeight="1">
      <c r="I5" s="3" t="s">
        <v>9</v>
      </c>
      <c r="J5" s="3"/>
      <c r="K5" s="3"/>
    </row>
    <row r="6" spans="9:11" ht="18" customHeight="1">
      <c r="I6" s="3" t="s">
        <v>0</v>
      </c>
      <c r="J6" s="3"/>
      <c r="K6" s="3"/>
    </row>
    <row r="7" spans="9:11" ht="15.75">
      <c r="I7" s="3" t="s">
        <v>34</v>
      </c>
      <c r="J7" s="3"/>
      <c r="K7" s="3"/>
    </row>
    <row r="9" spans="1:11" ht="18.75">
      <c r="A9" s="4"/>
      <c r="B9" s="4"/>
      <c r="C9" s="4"/>
      <c r="D9" s="5"/>
      <c r="E9" s="4"/>
      <c r="F9" s="4"/>
      <c r="G9" s="4"/>
      <c r="H9" s="4"/>
      <c r="I9" s="2" t="s">
        <v>25</v>
      </c>
      <c r="J9" s="3"/>
      <c r="K9" s="3"/>
    </row>
    <row r="10" spans="1:11" ht="18.75">
      <c r="A10" s="4"/>
      <c r="B10" s="4"/>
      <c r="C10" s="4"/>
      <c r="D10" s="4"/>
      <c r="E10" s="4"/>
      <c r="F10" s="4"/>
      <c r="G10" s="4"/>
      <c r="H10" s="4"/>
      <c r="I10" s="3" t="s">
        <v>1</v>
      </c>
      <c r="J10" s="3"/>
      <c r="K10" s="3"/>
    </row>
    <row r="11" spans="1:11" ht="18.75">
      <c r="A11" s="4"/>
      <c r="B11" s="4"/>
      <c r="C11" s="4"/>
      <c r="D11" s="4"/>
      <c r="E11" s="4"/>
      <c r="F11" s="4"/>
      <c r="G11" s="4"/>
      <c r="H11" s="4"/>
      <c r="I11" s="3" t="s">
        <v>2</v>
      </c>
      <c r="J11" s="3"/>
      <c r="K11" s="3"/>
    </row>
    <row r="12" spans="1:11" ht="18.75">
      <c r="A12" s="4"/>
      <c r="B12" s="4"/>
      <c r="C12" s="4"/>
      <c r="D12" s="4"/>
      <c r="E12" s="4"/>
      <c r="F12" s="4"/>
      <c r="G12" s="4"/>
      <c r="H12" s="4"/>
      <c r="I12" s="3" t="s">
        <v>9</v>
      </c>
      <c r="J12" s="3"/>
      <c r="K12" s="3"/>
    </row>
    <row r="13" spans="1:11" ht="18.75">
      <c r="A13" s="4"/>
      <c r="B13" s="4"/>
      <c r="C13" s="4"/>
      <c r="D13" s="4"/>
      <c r="E13" s="4"/>
      <c r="F13" s="4"/>
      <c r="G13" s="4"/>
      <c r="H13" s="4"/>
      <c r="I13" s="3" t="s">
        <v>0</v>
      </c>
      <c r="J13" s="3"/>
      <c r="K13" s="3"/>
    </row>
    <row r="14" spans="1:11" ht="18.75">
      <c r="A14" s="4"/>
      <c r="B14" s="4"/>
      <c r="C14" s="4"/>
      <c r="D14" s="4"/>
      <c r="E14" s="4"/>
      <c r="F14" s="4"/>
      <c r="G14" s="4"/>
      <c r="H14" s="4"/>
      <c r="I14" s="3" t="s">
        <v>28</v>
      </c>
      <c r="J14" s="3"/>
      <c r="K14" s="3"/>
    </row>
    <row r="15" spans="1:11" ht="18.75">
      <c r="A15" s="4"/>
      <c r="B15" s="4"/>
      <c r="C15" s="4"/>
      <c r="D15" s="4"/>
      <c r="E15" s="4"/>
      <c r="F15" s="4"/>
      <c r="G15" s="4"/>
      <c r="H15" s="4"/>
      <c r="I15" s="3"/>
      <c r="J15" s="3"/>
      <c r="K15" s="3"/>
    </row>
    <row r="16" spans="1:11" ht="58.5" customHeight="1">
      <c r="A16" s="26" t="s">
        <v>24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11.2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20.25" customHeight="1">
      <c r="A18" s="6"/>
      <c r="B18" s="7"/>
      <c r="C18" s="7"/>
      <c r="D18" s="7"/>
      <c r="E18" s="7"/>
      <c r="F18" s="4"/>
      <c r="G18" s="4"/>
      <c r="H18" s="4"/>
      <c r="I18" s="4"/>
      <c r="J18" s="4"/>
      <c r="K18" s="4" t="s">
        <v>13</v>
      </c>
    </row>
    <row r="19" spans="1:11" ht="18.75">
      <c r="A19" s="25" t="s">
        <v>7</v>
      </c>
      <c r="B19" s="25" t="s">
        <v>3</v>
      </c>
      <c r="C19" s="25" t="s">
        <v>12</v>
      </c>
      <c r="D19" s="25"/>
      <c r="E19" s="25"/>
      <c r="F19" s="25" t="s">
        <v>18</v>
      </c>
      <c r="G19" s="25"/>
      <c r="H19" s="25"/>
      <c r="I19" s="25" t="s">
        <v>21</v>
      </c>
      <c r="J19" s="25"/>
      <c r="K19" s="25"/>
    </row>
    <row r="20" spans="1:11" s="1" customFormat="1" ht="24" customHeight="1">
      <c r="A20" s="27"/>
      <c r="B20" s="27"/>
      <c r="C20" s="25" t="s">
        <v>4</v>
      </c>
      <c r="D20" s="25" t="s">
        <v>5</v>
      </c>
      <c r="E20" s="25"/>
      <c r="F20" s="25" t="s">
        <v>4</v>
      </c>
      <c r="G20" s="25" t="s">
        <v>5</v>
      </c>
      <c r="H20" s="25"/>
      <c r="I20" s="25" t="s">
        <v>4</v>
      </c>
      <c r="J20" s="25" t="s">
        <v>5</v>
      </c>
      <c r="K20" s="25"/>
    </row>
    <row r="21" spans="1:11" s="1" customFormat="1" ht="78.75" customHeight="1">
      <c r="A21" s="27"/>
      <c r="B21" s="27"/>
      <c r="C21" s="25"/>
      <c r="D21" s="10" t="s">
        <v>6</v>
      </c>
      <c r="E21" s="10" t="s">
        <v>14</v>
      </c>
      <c r="F21" s="25"/>
      <c r="G21" s="10" t="s">
        <v>6</v>
      </c>
      <c r="H21" s="10" t="s">
        <v>14</v>
      </c>
      <c r="I21" s="25"/>
      <c r="J21" s="10" t="s">
        <v>6</v>
      </c>
      <c r="K21" s="10" t="s">
        <v>14</v>
      </c>
    </row>
    <row r="22" spans="1:11" s="1" customFormat="1" ht="19.5" customHeight="1">
      <c r="A22" s="8">
        <v>1</v>
      </c>
      <c r="B22" s="8">
        <v>2</v>
      </c>
      <c r="C22" s="8">
        <v>3</v>
      </c>
      <c r="D22" s="8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8">
        <v>10</v>
      </c>
      <c r="K22" s="8">
        <v>11</v>
      </c>
    </row>
    <row r="23" spans="1:11" s="1" customFormat="1" ht="34.5" customHeight="1">
      <c r="A23" s="16"/>
      <c r="B23" s="17" t="s">
        <v>15</v>
      </c>
      <c r="C23" s="11">
        <f>D23+E23</f>
        <v>1637023.32</v>
      </c>
      <c r="D23" s="11">
        <f>D24+D25+D27+D28+D29+D30+D31+D35+D34+D38+D32</f>
        <v>1380695.8900000001</v>
      </c>
      <c r="E23" s="11">
        <f>E24+E25+E27+E28+E29+E30+E31+E35+E34+E38+E32+E26+E33+E36+E37</f>
        <v>256327.43000000002</v>
      </c>
      <c r="F23" s="11">
        <f>G23+H23</f>
        <v>1910723.98</v>
      </c>
      <c r="G23" s="11">
        <f>G24+G25+G27+G28+G29+G30+G31+G35+G34+G38+G32</f>
        <v>1656357.8599999999</v>
      </c>
      <c r="H23" s="11">
        <f>H24+H25+H27+H28+H29+H30+H31+H35+H34+H38+H32</f>
        <v>254366.12</v>
      </c>
      <c r="I23" s="11">
        <f>J23+K23</f>
        <v>2193045.8</v>
      </c>
      <c r="J23" s="11">
        <f>J24+J25+J27+J28+J29+J30+J31+J35+J34+J38+J32</f>
        <v>1832805.8599999999</v>
      </c>
      <c r="K23" s="11">
        <f>K24+K25+K27+K28+K29+K30+K31+K35+K34+K38+K32</f>
        <v>360239.94</v>
      </c>
    </row>
    <row r="24" spans="1:11" ht="49.5" customHeight="1">
      <c r="A24" s="8">
        <v>1</v>
      </c>
      <c r="B24" s="18" t="s">
        <v>10</v>
      </c>
      <c r="C24" s="19">
        <f aca="true" t="shared" si="0" ref="C24:C35">D24+E24</f>
        <v>0</v>
      </c>
      <c r="D24" s="12">
        <v>0</v>
      </c>
      <c r="E24" s="12">
        <v>0</v>
      </c>
      <c r="F24" s="19">
        <f>G24+H24</f>
        <v>19102.11</v>
      </c>
      <c r="G24" s="12">
        <v>14766.22</v>
      </c>
      <c r="H24" s="12">
        <v>4335.89</v>
      </c>
      <c r="I24" s="19">
        <f>J24+K24</f>
        <v>179312.38</v>
      </c>
      <c r="J24" s="12">
        <v>138608.46</v>
      </c>
      <c r="K24" s="12">
        <v>40703.92</v>
      </c>
    </row>
    <row r="25" spans="1:11" ht="56.25" customHeight="1">
      <c r="A25" s="8">
        <v>2</v>
      </c>
      <c r="B25" s="20" t="s">
        <v>11</v>
      </c>
      <c r="C25" s="19">
        <f>D25+E25</f>
        <v>487771.32999999996</v>
      </c>
      <c r="D25" s="12">
        <f>459656.97+9.32</f>
        <v>459666.29</v>
      </c>
      <c r="E25" s="12">
        <v>28105.04</v>
      </c>
      <c r="F25" s="19">
        <f>G25+H25</f>
        <v>641321.31</v>
      </c>
      <c r="G25" s="12">
        <f>481244.02+128011.23</f>
        <v>609255.25</v>
      </c>
      <c r="H25" s="12">
        <v>32066.06</v>
      </c>
      <c r="I25" s="19">
        <f>J25+K25</f>
        <v>0</v>
      </c>
      <c r="J25" s="12">
        <v>0</v>
      </c>
      <c r="K25" s="12">
        <v>0</v>
      </c>
    </row>
    <row r="26" spans="1:11" ht="61.5" customHeight="1">
      <c r="A26" s="8">
        <v>3</v>
      </c>
      <c r="B26" s="20" t="s">
        <v>32</v>
      </c>
      <c r="C26" s="19">
        <f>D26+E26</f>
        <v>650</v>
      </c>
      <c r="D26" s="12">
        <v>0</v>
      </c>
      <c r="E26" s="12">
        <v>650</v>
      </c>
      <c r="F26" s="19">
        <f>G26+H26</f>
        <v>0</v>
      </c>
      <c r="G26" s="12">
        <v>0</v>
      </c>
      <c r="H26" s="12">
        <v>0</v>
      </c>
      <c r="I26" s="19">
        <f>J26+K26</f>
        <v>0</v>
      </c>
      <c r="J26" s="12">
        <v>0</v>
      </c>
      <c r="K26" s="12">
        <v>0</v>
      </c>
    </row>
    <row r="27" spans="1:11" ht="46.5" customHeight="1">
      <c r="A27" s="8">
        <v>4</v>
      </c>
      <c r="B27" s="21" t="s">
        <v>22</v>
      </c>
      <c r="C27" s="22">
        <f t="shared" si="0"/>
        <v>53922.96</v>
      </c>
      <c r="D27" s="13">
        <v>47430</v>
      </c>
      <c r="E27" s="13">
        <v>6492.96</v>
      </c>
      <c r="F27" s="22">
        <v>0</v>
      </c>
      <c r="G27" s="13">
        <v>0</v>
      </c>
      <c r="H27" s="13">
        <v>0</v>
      </c>
      <c r="I27" s="22">
        <v>0</v>
      </c>
      <c r="J27" s="13">
        <v>0</v>
      </c>
      <c r="K27" s="13">
        <v>0</v>
      </c>
    </row>
    <row r="28" spans="1:11" ht="60" customHeight="1">
      <c r="A28" s="24">
        <v>5</v>
      </c>
      <c r="B28" s="21" t="s">
        <v>17</v>
      </c>
      <c r="C28" s="22">
        <f t="shared" si="0"/>
        <v>96936.08</v>
      </c>
      <c r="D28" s="13">
        <v>95584.85</v>
      </c>
      <c r="E28" s="13">
        <v>1351.23</v>
      </c>
      <c r="F28" s="22">
        <f aca="true" t="shared" si="1" ref="F28:F38">G28+H28</f>
        <v>271916.96</v>
      </c>
      <c r="G28" s="13">
        <f>231562.04+37635.75</f>
        <v>269197.79000000004</v>
      </c>
      <c r="H28" s="13">
        <f>2339.01+380.16</f>
        <v>2719.17</v>
      </c>
      <c r="I28" s="22">
        <v>0</v>
      </c>
      <c r="J28" s="13">
        <v>0</v>
      </c>
      <c r="K28" s="13">
        <v>0</v>
      </c>
    </row>
    <row r="29" spans="1:11" s="15" customFormat="1" ht="49.5" customHeight="1">
      <c r="A29" s="24">
        <v>6</v>
      </c>
      <c r="B29" s="21" t="s">
        <v>16</v>
      </c>
      <c r="C29" s="22">
        <f>D29+E29</f>
        <v>267662.8</v>
      </c>
      <c r="D29" s="13">
        <v>248301.7</v>
      </c>
      <c r="E29" s="13">
        <v>19361.1</v>
      </c>
      <c r="F29" s="22">
        <f t="shared" si="1"/>
        <v>0</v>
      </c>
      <c r="G29" s="13">
        <v>0</v>
      </c>
      <c r="H29" s="13">
        <v>0</v>
      </c>
      <c r="I29" s="22">
        <f>J29+K29</f>
        <v>1421347.2</v>
      </c>
      <c r="J29" s="13">
        <v>1227009.7</v>
      </c>
      <c r="K29" s="13">
        <v>194337.5</v>
      </c>
    </row>
    <row r="30" spans="1:11" s="15" customFormat="1" ht="57" customHeight="1">
      <c r="A30" s="8">
        <v>7</v>
      </c>
      <c r="B30" s="21" t="s">
        <v>27</v>
      </c>
      <c r="C30" s="22">
        <f t="shared" si="0"/>
        <v>381501.14</v>
      </c>
      <c r="D30" s="13">
        <v>294378.7</v>
      </c>
      <c r="E30" s="13">
        <f>86447.6+150+524.84</f>
        <v>87122.44</v>
      </c>
      <c r="F30" s="22">
        <f t="shared" si="1"/>
        <v>888594.6</v>
      </c>
      <c r="G30" s="13">
        <v>686883.6</v>
      </c>
      <c r="H30" s="13">
        <v>201711</v>
      </c>
      <c r="I30" s="22">
        <f>J30+K30</f>
        <v>410784.9</v>
      </c>
      <c r="J30" s="13">
        <v>317536.7</v>
      </c>
      <c r="K30" s="13">
        <v>93248.2</v>
      </c>
    </row>
    <row r="31" spans="1:11" ht="46.5" customHeight="1">
      <c r="A31" s="8">
        <v>8</v>
      </c>
      <c r="B31" s="21" t="s">
        <v>19</v>
      </c>
      <c r="C31" s="19">
        <f t="shared" si="0"/>
        <v>12458.4</v>
      </c>
      <c r="D31" s="12">
        <f>1256+8374</f>
        <v>9630</v>
      </c>
      <c r="E31" s="12">
        <f>369+2459.4</f>
        <v>2828.4</v>
      </c>
      <c r="F31" s="19">
        <f t="shared" si="1"/>
        <v>0</v>
      </c>
      <c r="G31" s="12">
        <v>0</v>
      </c>
      <c r="H31" s="12">
        <v>0</v>
      </c>
      <c r="I31" s="22">
        <f>J31+K31</f>
        <v>140750.32</v>
      </c>
      <c r="J31" s="13">
        <v>108800</v>
      </c>
      <c r="K31" s="13">
        <v>31950.32</v>
      </c>
    </row>
    <row r="32" spans="1:11" ht="39.75" customHeight="1">
      <c r="A32" s="8">
        <v>9</v>
      </c>
      <c r="B32" s="21" t="s">
        <v>20</v>
      </c>
      <c r="C32" s="22">
        <f>E32</f>
        <v>10150.5</v>
      </c>
      <c r="D32" s="13">
        <v>0</v>
      </c>
      <c r="E32" s="13">
        <v>10150.5</v>
      </c>
      <c r="F32" s="22">
        <f t="shared" si="1"/>
        <v>13534</v>
      </c>
      <c r="G32" s="13">
        <v>0</v>
      </c>
      <c r="H32" s="13">
        <v>13534</v>
      </c>
      <c r="I32" s="22">
        <v>0</v>
      </c>
      <c r="J32" s="13">
        <v>0</v>
      </c>
      <c r="K32" s="13">
        <v>0</v>
      </c>
    </row>
    <row r="33" spans="1:11" ht="46.5" customHeight="1">
      <c r="A33" s="8">
        <v>10</v>
      </c>
      <c r="B33" s="21" t="s">
        <v>31</v>
      </c>
      <c r="C33" s="22">
        <f>E33</f>
        <v>10000</v>
      </c>
      <c r="D33" s="13">
        <v>0</v>
      </c>
      <c r="E33" s="13">
        <v>10000</v>
      </c>
      <c r="F33" s="22">
        <f t="shared" si="1"/>
        <v>0</v>
      </c>
      <c r="G33" s="13">
        <v>0</v>
      </c>
      <c r="H33" s="13">
        <v>0</v>
      </c>
      <c r="I33" s="22">
        <v>0</v>
      </c>
      <c r="J33" s="13">
        <v>0</v>
      </c>
      <c r="K33" s="13">
        <v>0</v>
      </c>
    </row>
    <row r="34" spans="1:11" ht="39.75" customHeight="1">
      <c r="A34" s="8">
        <v>11</v>
      </c>
      <c r="B34" s="21" t="s">
        <v>23</v>
      </c>
      <c r="C34" s="22">
        <f t="shared" si="0"/>
        <v>15000</v>
      </c>
      <c r="D34" s="13">
        <v>0</v>
      </c>
      <c r="E34" s="13">
        <v>15000</v>
      </c>
      <c r="F34" s="22">
        <f t="shared" si="1"/>
        <v>0</v>
      </c>
      <c r="G34" s="13">
        <v>0</v>
      </c>
      <c r="H34" s="13">
        <v>0</v>
      </c>
      <c r="I34" s="22">
        <f>J34+K34</f>
        <v>0</v>
      </c>
      <c r="J34" s="13">
        <v>0</v>
      </c>
      <c r="K34" s="13">
        <v>0</v>
      </c>
    </row>
    <row r="35" spans="1:11" ht="77.25" customHeight="1">
      <c r="A35" s="8">
        <v>12</v>
      </c>
      <c r="B35" s="21" t="s">
        <v>26</v>
      </c>
      <c r="C35" s="22">
        <f t="shared" si="0"/>
        <v>176015.11000000002</v>
      </c>
      <c r="D35" s="13">
        <v>149449.35</v>
      </c>
      <c r="E35" s="12">
        <f>26065.76+500</f>
        <v>26565.76</v>
      </c>
      <c r="F35" s="22">
        <f t="shared" si="1"/>
        <v>0</v>
      </c>
      <c r="G35" s="13">
        <v>0</v>
      </c>
      <c r="H35" s="12">
        <v>0</v>
      </c>
      <c r="I35" s="22">
        <f>J35+K35</f>
        <v>0</v>
      </c>
      <c r="J35" s="13">
        <v>0</v>
      </c>
      <c r="K35" s="13">
        <v>0</v>
      </c>
    </row>
    <row r="36" spans="1:11" ht="54" customHeight="1">
      <c r="A36" s="8">
        <v>13</v>
      </c>
      <c r="B36" s="21" t="s">
        <v>29</v>
      </c>
      <c r="C36" s="22">
        <f>D36+E36</f>
        <v>25000</v>
      </c>
      <c r="D36" s="13">
        <v>0</v>
      </c>
      <c r="E36" s="12">
        <v>25000</v>
      </c>
      <c r="F36" s="22">
        <f t="shared" si="1"/>
        <v>0</v>
      </c>
      <c r="G36" s="13">
        <v>0</v>
      </c>
      <c r="H36" s="12">
        <v>0</v>
      </c>
      <c r="I36" s="22">
        <f>J36+K36</f>
        <v>0</v>
      </c>
      <c r="J36" s="13">
        <v>0</v>
      </c>
      <c r="K36" s="13">
        <v>0</v>
      </c>
    </row>
    <row r="37" spans="1:11" ht="43.5" customHeight="1">
      <c r="A37" s="8">
        <v>14</v>
      </c>
      <c r="B37" s="21" t="s">
        <v>30</v>
      </c>
      <c r="C37" s="22">
        <f>D37+E37</f>
        <v>23700</v>
      </c>
      <c r="D37" s="13">
        <v>0</v>
      </c>
      <c r="E37" s="12">
        <v>23700</v>
      </c>
      <c r="F37" s="22">
        <f t="shared" si="1"/>
        <v>0</v>
      </c>
      <c r="G37" s="13">
        <v>0</v>
      </c>
      <c r="H37" s="12">
        <v>0</v>
      </c>
      <c r="I37" s="22">
        <f>J37+K37</f>
        <v>0</v>
      </c>
      <c r="J37" s="13">
        <v>0</v>
      </c>
      <c r="K37" s="13">
        <v>0</v>
      </c>
    </row>
    <row r="38" spans="1:11" ht="78.75" customHeight="1">
      <c r="A38" s="8">
        <v>15</v>
      </c>
      <c r="B38" s="21" t="s">
        <v>8</v>
      </c>
      <c r="C38" s="22">
        <f>D38+E38</f>
        <v>76255</v>
      </c>
      <c r="D38" s="23">
        <v>76255</v>
      </c>
      <c r="E38" s="13">
        <v>0</v>
      </c>
      <c r="F38" s="22">
        <f t="shared" si="1"/>
        <v>76255</v>
      </c>
      <c r="G38" s="23">
        <v>76255</v>
      </c>
      <c r="H38" s="13">
        <v>0</v>
      </c>
      <c r="I38" s="22">
        <f>J38+K38</f>
        <v>40851</v>
      </c>
      <c r="J38" s="23">
        <v>40851</v>
      </c>
      <c r="K38" s="13">
        <v>0</v>
      </c>
    </row>
    <row r="39" ht="18.75" hidden="1">
      <c r="A39" s="9"/>
    </row>
    <row r="40" ht="1.5" customHeight="1"/>
    <row r="46" ht="12.75">
      <c r="C46" s="14"/>
    </row>
  </sheetData>
  <sheetProtection/>
  <autoFilter ref="B21:H25"/>
  <mergeCells count="12">
    <mergeCell ref="C20:C21"/>
    <mergeCell ref="D20:E20"/>
    <mergeCell ref="F20:F21"/>
    <mergeCell ref="G20:H20"/>
    <mergeCell ref="I20:I21"/>
    <mergeCell ref="J20:K20"/>
    <mergeCell ref="A16:K16"/>
    <mergeCell ref="A19:A21"/>
    <mergeCell ref="B19:B21"/>
    <mergeCell ref="C19:E19"/>
    <mergeCell ref="F19:H19"/>
    <mergeCell ref="I19:K19"/>
  </mergeCells>
  <printOptions horizontalCentered="1"/>
  <pageMargins left="0.3937007874015748" right="0.3937007874015748" top="0.7086614173228347" bottom="0.15748031496062992" header="0.2755905511811024" footer="0.2362204724409449"/>
  <pageSetup horizontalDpi="300" verticalDpi="300" orientation="landscape" paperSize="9" scale="5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 А. Чистякова</cp:lastModifiedBy>
  <cp:lastPrinted>2022-04-12T13:13:34Z</cp:lastPrinted>
  <dcterms:created xsi:type="dcterms:W3CDTF">2003-07-23T10:25:27Z</dcterms:created>
  <dcterms:modified xsi:type="dcterms:W3CDTF">2022-05-23T09:01:44Z</dcterms:modified>
  <cp:category/>
  <cp:version/>
  <cp:contentType/>
  <cp:contentStatus/>
</cp:coreProperties>
</file>