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8" sheetId="1" r:id="rId1"/>
  </sheets>
  <definedNames>
    <definedName name="_xlnm.Print_Area" localSheetId="0">'Проект 2018'!$A$1:$E$80</definedName>
  </definedNames>
  <calcPr fullCalcOnLoad="1"/>
</workbook>
</file>

<file path=xl/sharedStrings.xml><?xml version="1.0" encoding="utf-8"?>
<sst xmlns="http://schemas.openxmlformats.org/spreadsheetml/2006/main" count="146" uniqueCount="145">
  <si>
    <t>Налог на доходы 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</si>
  <si>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</si>
  <si>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</si>
  <si>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</si>
  <si>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</si>
  <si>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</si>
  <si>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</si>
  <si>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</si>
  <si>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</si>
  <si>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</si>
  <si>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</si>
  <si>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</si>
  <si>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</si>
  <si>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</si>
  <si>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</si>
  <si>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</si>
  <si>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</si>
  <si>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</si>
  <si>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</si>
  <si>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</si>
  <si>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</si>
  <si>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</si>
  <si>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</si>
  <si>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</si>
  <si>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</si>
  <si>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</si>
  <si>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</si>
  <si>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</si>
  <si>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</si>
  <si>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</si>
  <si>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</si>
  <si>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</si>
  <si>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</si>
  <si>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</si>
  <si>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</si>
  <si>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</si>
  <si>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</si>
  <si>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</si>
  <si>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</si>
  <si>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</si>
  <si>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</si>
  <si>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Доходы от компенсации затрат государства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</si>
  <si>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</si>
  <si>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</si>
  <si>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</si>
  <si>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</si>
  <si>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</si>
  <si>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</si>
  <si>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</si>
  <si>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</si>
  <si>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</si>
  <si>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</si>
  <si>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</si>
  <si>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</si>
  <si>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</si>
  <si>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</si>
  <si>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000 1 03 02000 01 0000 110</t>
  </si>
  <si>
    <t>тыс.руб.</t>
  </si>
  <si>
    <t>000 1 13 02065 00 0000 130</t>
  </si>
  <si>
    <t>000 1 13 02995 00 0000 130</t>
  </si>
  <si>
    <t>Доходы, поступающие в порядке возмещения расходов, понесенных в связи с эксплуатацией имущества муниципальных районов.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</si>
  <si>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</si>
  <si>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</si>
  <si>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</si>
  <si>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</si>
  <si>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субсидии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</si>
  <si>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</si>
  <si>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>000 1 13 01995 00 0000 130</t>
  </si>
  <si>
    <t>000 1 01 02000 00 0000 110</t>
  </si>
  <si>
    <t>000 101 02040 01 000 110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</si>
  <si>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</si>
  <si>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</si>
  <si>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000 2 02 15001 05 0000 151</t>
  </si>
  <si>
    <t>Дотации бюджетам муниципальных районов на выравнивание бюджетной обеспеченности</t>
  </si>
  <si>
    <t xml:space="preserve">  000 2 02 20000 00 0000 151</t>
  </si>
  <si>
    <t>929 2 02 29999 05 0000 151</t>
  </si>
  <si>
    <t xml:space="preserve">  000 2 02 30000 00 0000 151</t>
  </si>
  <si>
    <t>929 2 02 30024 05 0000 151</t>
  </si>
  <si>
    <t>929 2 02 30029 05 0000 151</t>
  </si>
  <si>
    <t>929 202 35082 05 0000 151</t>
  </si>
  <si>
    <t>929 2 02 39999 05 0000 151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</si>
  <si>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</si>
  <si>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929 2 02 20077 05 0000 151</t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</si>
  <si>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</si>
  <si>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000 1 11 03050 05 0000 120</t>
  </si>
  <si>
    <t>Акцизы по подакцизным товарам (продукции), производимым на территории Российской Федерации</t>
  </si>
  <si>
    <t>929 2 02 30022 05 0000 151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</si>
  <si>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</si>
  <si>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929 2 02 20216 05 0000 151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</si>
  <si>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</si>
  <si>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000 2 02 40000 00 0000 151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</si>
  <si>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</si>
  <si>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</si>
  <si>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</si>
  <si>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</si>
  <si>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</si>
  <si>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</si>
  <si>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 по капитальному ремонту и ремонту автомобильных дорог общего пользования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</si>
  <si>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</si>
  <si>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 на ремонт дворовых территорий многоквартирных домов городского поселения и проездов к ним)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</si>
  <si>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</si>
  <si>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</si>
  <si>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</si>
  <si>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благоустройства  территории городского поселения (в части средств размещения информации)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</si>
  <si>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</si>
  <si>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929 2 02 49999 05 0001 151</t>
  </si>
  <si>
    <t>929 2 02 49999 05 0002 151</t>
  </si>
  <si>
    <t>929 2 02 49999 05 0003 151</t>
  </si>
  <si>
    <t>929 2 02 49999 05 0004 151</t>
  </si>
  <si>
    <t>929 2 02 49999 05 0005 151</t>
  </si>
  <si>
    <t>929 2 02 49999 05 0007 151</t>
  </si>
  <si>
    <t>929 2 02 49999 05 0008 151</t>
  </si>
  <si>
    <t>929 2 02 49999 05 0009 151</t>
  </si>
  <si>
    <t>929 2 02 49999 05 0010 151</t>
  </si>
  <si>
    <t>929 2 02 40014 05 0004 151</t>
  </si>
  <si>
    <t>929 2 02 49999 05 0000 151</t>
  </si>
  <si>
    <t>Прочие межбюджетные трансферты, передаваемые бюджетам муниципальных районов</t>
  </si>
  <si>
    <t>929 2 02 40014 05 0001 151</t>
  </si>
  <si>
    <t>929 2 02 40014 05 0002 151</t>
  </si>
  <si>
    <t>929 2 02 40014 05 0003 151</t>
  </si>
  <si>
    <t>929 2 04 00000 00 0000 000</t>
  </si>
  <si>
    <t>БЕЗВОЗМЕЗДНЫЕ ПОСТУПЛЕНИЯ ОТ НЕГОСУДАРСТВЕННЫХ ОРГАНИЗАЦИЙ</t>
  </si>
  <si>
    <t>929 2 04 05010 05 0000 180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</si>
  <si>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</si>
  <si>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Исполнение доходов в бюджет Сергиево-Посадского муниципального района за 1 квартал 2018 года</t>
  </si>
  <si>
    <t>План</t>
  </si>
  <si>
    <t>Факт</t>
  </si>
  <si>
    <t>000 109 00 000 00 0000 000</t>
  </si>
  <si>
    <t>Задолженность и перерасчеты по отмененным налогам, сборам и иным обязательным платежам</t>
  </si>
  <si>
    <t xml:space="preserve">   000 1 11 05025 05 0000 120</t>
  </si>
  <si>
    <t>000 1 11 05325 05 0000 120</t>
  </si>
  <si>
    <t>000 1 14 01 000 00 0000 410</t>
  </si>
  <si>
    <t>Доходы от продажи квартир</t>
  </si>
  <si>
    <t>000 2 19 05 000 05 0000 151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</si>
  <si>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</si>
  <si>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000 1 06 00000 00 0000 000</t>
  </si>
  <si>
    <t>НАЛОГИ НА ИМУЩЕСТВО</t>
  </si>
  <si>
    <t xml:space="preserve">     182 1 06 06033 00 0000 110</t>
  </si>
  <si>
    <t>Земельный налог</t>
  </si>
  <si>
    <t>Плата по соглашениям об устанрвлении сервитута в отношении земельных участков после разграничения государственной собственности на землю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</si>
  <si>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</si>
  <si>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% исполнения</t>
  </si>
  <si>
    <t>Утвержден</t>
  </si>
  <si>
    <t>постановлением Главы</t>
  </si>
  <si>
    <t>от 27.04.2018 № 660-ПГ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</si>
</sst>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\ _₽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179" fontId="5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Layout" zoomScaleSheetLayoutView="75" workbookViewId="0" topLeftCell="C1">
      <selection activeCell="D6" sqref="D6"/>
    </sheetView>
  </sheetViews>
  <sheetFormatPr defaultColWidth="9.00390625" defaultRowHeight="12.75"/>
  <cols>
    <col min="1" max="1" width="32.625" style="11" customWidth="1"/>
    <col min="2" max="2" width="49.00390625" style="1" customWidth="1"/>
    <col min="3" max="3" width="29.625" style="1" customWidth="1"/>
    <col min="4" max="4" width="21.00390625" style="1" customWidth="1"/>
    <col min="5" max="5" width="14.125" style="1" customWidth="1"/>
    <col min="6" max="16384" width="9.125" style="1" customWidth="1"/>
  </cols>
  <sheetData>
    <row r="1" ht="15.75">
      <c r="D1" s="19" t="s">
        <v>142</v>
      </c>
    </row>
    <row r="2" ht="15.75">
      <c r="D2" s="19" t="s">
        <v>143</v>
      </c>
    </row>
    <row r="3" ht="15.75">
      <c r="D3" s="19" t="s">
        <v>49</v>
      </c>
    </row>
    <row r="4" ht="15.75">
      <c r="D4" s="19" t="s">
        <v>50</v>
      </c>
    </row>
    <row r="5" ht="15.75">
      <c r="D5" s="19" t="s">
        <v>51</v>
      </c>
    </row>
    <row r="6" ht="15.75">
      <c r="D6" s="19" t="s">
        <v>144</v>
      </c>
    </row>
    <row r="8" spans="1:3" ht="13.5" customHeight="1">
      <c r="A8" s="2"/>
      <c r="B8" s="18"/>
      <c r="C8" s="18"/>
    </row>
    <row r="9" spans="1:5" ht="22.5" customHeight="1">
      <c r="A9" s="60" t="s">
        <v>124</v>
      </c>
      <c r="B9" s="60"/>
      <c r="C9" s="60"/>
      <c r="D9" s="60"/>
      <c r="E9" s="60"/>
    </row>
    <row r="10" spans="2:5" ht="17.25" customHeight="1">
      <c r="B10" s="4"/>
      <c r="C10" s="15"/>
      <c r="E10" s="15" t="s">
        <v>57</v>
      </c>
    </row>
    <row r="11" spans="1:7" s="3" customFormat="1" ht="39.75" customHeight="1">
      <c r="A11" s="8" t="s">
        <v>24</v>
      </c>
      <c r="B11" s="8" t="s">
        <v>23</v>
      </c>
      <c r="C11" s="8" t="s">
        <v>125</v>
      </c>
      <c r="D11" s="8" t="s">
        <v>126</v>
      </c>
      <c r="E11" s="57" t="s">
        <v>141</v>
      </c>
      <c r="F11" s="4"/>
      <c r="G11" s="4"/>
    </row>
    <row r="12" spans="1:7" s="3" customFormat="1" ht="18" customHeight="1">
      <c r="A12" s="8">
        <v>1</v>
      </c>
      <c r="B12" s="8">
        <v>2</v>
      </c>
      <c r="C12" s="8">
        <v>3</v>
      </c>
      <c r="D12" s="43">
        <v>4</v>
      </c>
      <c r="E12" s="43">
        <v>5</v>
      </c>
      <c r="F12" s="4"/>
      <c r="G12" s="4"/>
    </row>
    <row r="13" spans="1:7" s="3" customFormat="1" ht="36" customHeight="1">
      <c r="A13" s="8"/>
      <c r="B13" s="36" t="s">
        <v>31</v>
      </c>
      <c r="C13" s="27">
        <f>C14+C30</f>
        <v>2434099</v>
      </c>
      <c r="D13" s="47">
        <f>D14+D30</f>
        <v>529504.8</v>
      </c>
      <c r="E13" s="56">
        <f>D13/C13*100</f>
        <v>21.753626290467235</v>
      </c>
      <c r="F13" s="4"/>
      <c r="G13" s="4"/>
    </row>
    <row r="14" spans="1:7" s="3" customFormat="1" ht="33" customHeight="1">
      <c r="A14" s="8" t="s">
        <v>10</v>
      </c>
      <c r="B14" s="36" t="s">
        <v>28</v>
      </c>
      <c r="C14" s="27">
        <f>C15+C18+C19+C26</f>
        <v>2133841</v>
      </c>
      <c r="D14" s="47">
        <f>D15+D18+D19+D26+D29+D24</f>
        <v>456770.10000000003</v>
      </c>
      <c r="E14" s="56">
        <f aca="true" t="shared" si="0" ref="E14:E75">D14/C14*100</f>
        <v>21.406004477372026</v>
      </c>
      <c r="F14" s="4"/>
      <c r="G14" s="4"/>
    </row>
    <row r="15" spans="1:7" ht="33" customHeight="1">
      <c r="A15" s="13" t="s">
        <v>68</v>
      </c>
      <c r="B15" s="36" t="s">
        <v>0</v>
      </c>
      <c r="C15" s="27">
        <f>C16+C17</f>
        <v>1581905</v>
      </c>
      <c r="D15" s="47">
        <f>D16+D17</f>
        <v>331163</v>
      </c>
      <c r="E15" s="56">
        <f t="shared" si="0"/>
        <v>20.934442965917675</v>
      </c>
      <c r="F15" s="4"/>
      <c r="G15" s="4"/>
    </row>
    <row r="16" spans="1:7" ht="33" customHeight="1">
      <c r="A16" s="12" t="s">
        <v>8</v>
      </c>
      <c r="B16" s="26" t="s">
        <v>0</v>
      </c>
      <c r="C16" s="28">
        <v>1538759</v>
      </c>
      <c r="D16" s="50">
        <v>319498.3</v>
      </c>
      <c r="E16" s="55">
        <f t="shared" si="0"/>
        <v>20.763374901462804</v>
      </c>
      <c r="F16" s="4"/>
      <c r="G16" s="4"/>
    </row>
    <row r="17" spans="1:15" ht="120" customHeight="1">
      <c r="A17" s="12" t="s">
        <v>69</v>
      </c>
      <c r="B17" s="26" t="s">
        <v>70</v>
      </c>
      <c r="C17" s="28">
        <v>43146</v>
      </c>
      <c r="D17" s="50">
        <v>11664.7</v>
      </c>
      <c r="E17" s="55">
        <f t="shared" si="0"/>
        <v>27.03541463866871</v>
      </c>
      <c r="F17" s="4"/>
      <c r="G17" s="4"/>
      <c r="H17" s="6"/>
      <c r="I17" s="6"/>
      <c r="J17" s="6"/>
      <c r="K17" s="33"/>
      <c r="L17" s="6"/>
      <c r="M17" s="6"/>
      <c r="N17" s="6"/>
      <c r="O17" s="6"/>
    </row>
    <row r="18" spans="1:7" ht="53.25" customHeight="1">
      <c r="A18" s="13" t="s">
        <v>56</v>
      </c>
      <c r="B18" s="36" t="s">
        <v>85</v>
      </c>
      <c r="C18" s="31">
        <v>28532</v>
      </c>
      <c r="D18" s="51">
        <v>7170.2</v>
      </c>
      <c r="E18" s="56">
        <f t="shared" si="0"/>
        <v>25.130379924295525</v>
      </c>
      <c r="F18" s="4"/>
      <c r="G18" s="4"/>
    </row>
    <row r="19" spans="1:7" ht="28.5" customHeight="1">
      <c r="A19" s="13" t="s">
        <v>4</v>
      </c>
      <c r="B19" s="36" t="s">
        <v>1</v>
      </c>
      <c r="C19" s="29">
        <f>C20+C21+C22+C23</f>
        <v>494042</v>
      </c>
      <c r="D19" s="48">
        <f>D20+D21+D22+D23</f>
        <v>112116.1</v>
      </c>
      <c r="E19" s="56">
        <f t="shared" si="0"/>
        <v>22.693637383056505</v>
      </c>
      <c r="F19" s="4"/>
      <c r="G19" s="4"/>
    </row>
    <row r="20" spans="1:7" ht="42" customHeight="1">
      <c r="A20" s="14" t="s">
        <v>30</v>
      </c>
      <c r="B20" s="26" t="s">
        <v>35</v>
      </c>
      <c r="C20" s="30">
        <v>349720</v>
      </c>
      <c r="D20" s="50">
        <v>66551.1</v>
      </c>
      <c r="E20" s="55">
        <f t="shared" si="0"/>
        <v>19.029823859087273</v>
      </c>
      <c r="F20" s="4"/>
      <c r="G20" s="4"/>
    </row>
    <row r="21" spans="1:7" ht="42" customHeight="1">
      <c r="A21" s="12" t="s">
        <v>40</v>
      </c>
      <c r="B21" s="26" t="s">
        <v>2</v>
      </c>
      <c r="C21" s="30">
        <v>100081</v>
      </c>
      <c r="D21" s="50">
        <v>29566.2</v>
      </c>
      <c r="E21" s="55">
        <f t="shared" si="0"/>
        <v>29.54227076068385</v>
      </c>
      <c r="F21" s="4"/>
      <c r="G21" s="4"/>
    </row>
    <row r="22" spans="1:7" ht="30.75" customHeight="1">
      <c r="A22" s="12" t="s">
        <v>14</v>
      </c>
      <c r="B22" s="26" t="s">
        <v>3</v>
      </c>
      <c r="C22" s="30">
        <v>2501</v>
      </c>
      <c r="D22" s="50">
        <v>390.6</v>
      </c>
      <c r="E22" s="55">
        <f t="shared" si="0"/>
        <v>15.617752898840465</v>
      </c>
      <c r="F22" s="4"/>
      <c r="G22" s="4"/>
    </row>
    <row r="23" spans="1:7" ht="53.25" customHeight="1">
      <c r="A23" s="21" t="s">
        <v>55</v>
      </c>
      <c r="B23" s="26" t="s">
        <v>36</v>
      </c>
      <c r="C23" s="30">
        <v>41740</v>
      </c>
      <c r="D23" s="50">
        <v>15608.2</v>
      </c>
      <c r="E23" s="55">
        <f t="shared" si="0"/>
        <v>37.393866794441784</v>
      </c>
      <c r="F23" s="4"/>
      <c r="G23" s="4"/>
    </row>
    <row r="24" spans="1:7" ht="53.25" customHeight="1">
      <c r="A24" s="52" t="s">
        <v>135</v>
      </c>
      <c r="B24" s="53" t="s">
        <v>136</v>
      </c>
      <c r="C24" s="29">
        <f>C25</f>
        <v>0</v>
      </c>
      <c r="D24" s="51">
        <f>D25</f>
        <v>-7</v>
      </c>
      <c r="E24" s="55"/>
      <c r="F24" s="4"/>
      <c r="G24" s="4"/>
    </row>
    <row r="25" spans="1:7" ht="53.25" customHeight="1">
      <c r="A25" s="54" t="s">
        <v>137</v>
      </c>
      <c r="B25" s="54" t="s">
        <v>138</v>
      </c>
      <c r="C25" s="30">
        <v>0</v>
      </c>
      <c r="D25" s="50">
        <v>-7</v>
      </c>
      <c r="E25" s="55"/>
      <c r="F25" s="4"/>
      <c r="G25" s="4"/>
    </row>
    <row r="26" spans="1:7" ht="33" customHeight="1">
      <c r="A26" s="13" t="s">
        <v>13</v>
      </c>
      <c r="B26" s="36" t="s">
        <v>12</v>
      </c>
      <c r="C26" s="29">
        <f>C27+C28</f>
        <v>29362</v>
      </c>
      <c r="D26" s="48">
        <f>D27+D28</f>
        <v>6321</v>
      </c>
      <c r="E26" s="56">
        <f t="shared" si="0"/>
        <v>21.52782508003542</v>
      </c>
      <c r="F26" s="4"/>
      <c r="G26" s="4"/>
    </row>
    <row r="27" spans="1:7" ht="69.75" customHeight="1">
      <c r="A27" s="12" t="s">
        <v>18</v>
      </c>
      <c r="B27" s="26" t="s">
        <v>25</v>
      </c>
      <c r="C27" s="30">
        <v>29192</v>
      </c>
      <c r="D27" s="50">
        <v>6226</v>
      </c>
      <c r="E27" s="55">
        <f t="shared" si="0"/>
        <v>21.327761030419293</v>
      </c>
      <c r="F27" s="4"/>
      <c r="G27" s="4"/>
    </row>
    <row r="28" spans="1:7" ht="37.5" customHeight="1">
      <c r="A28" s="12" t="s">
        <v>19</v>
      </c>
      <c r="B28" s="26" t="s">
        <v>20</v>
      </c>
      <c r="C28" s="30">
        <v>170</v>
      </c>
      <c r="D28" s="50">
        <v>95</v>
      </c>
      <c r="E28" s="55">
        <f t="shared" si="0"/>
        <v>55.88235294117647</v>
      </c>
      <c r="F28" s="4"/>
      <c r="G28" s="4"/>
    </row>
    <row r="29" spans="1:7" ht="80.25" customHeight="1">
      <c r="A29" s="13" t="s">
        <v>127</v>
      </c>
      <c r="B29" s="10" t="s">
        <v>128</v>
      </c>
      <c r="C29" s="30">
        <v>0</v>
      </c>
      <c r="D29" s="50">
        <v>6.8</v>
      </c>
      <c r="E29" s="55"/>
      <c r="F29" s="4"/>
      <c r="G29" s="4"/>
    </row>
    <row r="30" spans="1:7" ht="32.25" customHeight="1">
      <c r="A30" s="12"/>
      <c r="B30" s="36" t="s">
        <v>29</v>
      </c>
      <c r="C30" s="29">
        <f>C31+C38+C40+C44+C48</f>
        <v>300258</v>
      </c>
      <c r="D30" s="48">
        <f>D31+D38+D40+D44+D48</f>
        <v>72734.70000000001</v>
      </c>
      <c r="E30" s="56">
        <f t="shared" si="0"/>
        <v>24.22406730212018</v>
      </c>
      <c r="F30" s="4"/>
      <c r="G30" s="4"/>
    </row>
    <row r="31" spans="1:7" ht="86.25" customHeight="1">
      <c r="A31" s="13" t="s">
        <v>5</v>
      </c>
      <c r="B31" s="36" t="s">
        <v>9</v>
      </c>
      <c r="C31" s="31">
        <f>C33+C35+C37+C32</f>
        <v>236214</v>
      </c>
      <c r="D31" s="49">
        <f>D33+D35+D37+D32+D34+D36</f>
        <v>45106.2</v>
      </c>
      <c r="E31" s="56">
        <f t="shared" si="0"/>
        <v>19.095481216185323</v>
      </c>
      <c r="F31" s="4"/>
      <c r="G31" s="4"/>
    </row>
    <row r="32" spans="1:7" ht="63" customHeight="1">
      <c r="A32" s="17" t="s">
        <v>84</v>
      </c>
      <c r="B32" s="37" t="s">
        <v>83</v>
      </c>
      <c r="C32" s="34">
        <v>100</v>
      </c>
      <c r="D32" s="50">
        <v>2.1</v>
      </c>
      <c r="E32" s="55">
        <f t="shared" si="0"/>
        <v>2.1</v>
      </c>
      <c r="F32" s="4"/>
      <c r="G32" s="4"/>
    </row>
    <row r="33" spans="1:7" ht="103.5" customHeight="1">
      <c r="A33" s="12" t="s">
        <v>6</v>
      </c>
      <c r="B33" s="26" t="s">
        <v>54</v>
      </c>
      <c r="C33" s="30">
        <v>194263</v>
      </c>
      <c r="D33" s="50">
        <v>36684.8</v>
      </c>
      <c r="E33" s="55">
        <f t="shared" si="0"/>
        <v>18.884090125242587</v>
      </c>
      <c r="F33" s="4"/>
      <c r="G33" s="4"/>
    </row>
    <row r="34" spans="1:5" ht="71.25" customHeight="1">
      <c r="A34" s="12" t="s">
        <v>129</v>
      </c>
      <c r="B34" s="26" t="s">
        <v>140</v>
      </c>
      <c r="C34" s="30">
        <v>0</v>
      </c>
      <c r="D34" s="50">
        <v>343.2</v>
      </c>
      <c r="E34" s="55"/>
    </row>
    <row r="35" spans="1:8" s="20" customFormat="1" ht="72.75" customHeight="1">
      <c r="A35" s="22" t="s">
        <v>44</v>
      </c>
      <c r="B35" s="38" t="s">
        <v>53</v>
      </c>
      <c r="C35" s="30">
        <v>12851</v>
      </c>
      <c r="D35" s="35">
        <v>3128.1</v>
      </c>
      <c r="E35" s="55">
        <f t="shared" si="0"/>
        <v>24.341296397167536</v>
      </c>
      <c r="F35" s="23"/>
      <c r="G35" s="23"/>
      <c r="H35" s="23"/>
    </row>
    <row r="36" spans="1:8" s="20" customFormat="1" ht="72.75" customHeight="1">
      <c r="A36" s="22" t="s">
        <v>130</v>
      </c>
      <c r="B36" s="38" t="s">
        <v>139</v>
      </c>
      <c r="C36" s="30">
        <v>0</v>
      </c>
      <c r="D36" s="35">
        <v>39.6</v>
      </c>
      <c r="E36" s="55"/>
      <c r="F36" s="23"/>
      <c r="G36" s="23"/>
      <c r="H36" s="23"/>
    </row>
    <row r="37" spans="1:8" s="20" customFormat="1" ht="42.75" customHeight="1">
      <c r="A37" s="12" t="s">
        <v>43</v>
      </c>
      <c r="B37" s="26" t="s">
        <v>42</v>
      </c>
      <c r="C37" s="30">
        <v>29000</v>
      </c>
      <c r="D37" s="35">
        <v>4908.4</v>
      </c>
      <c r="E37" s="55">
        <f t="shared" si="0"/>
        <v>16.92551724137931</v>
      </c>
      <c r="F37" s="23"/>
      <c r="G37" s="23"/>
      <c r="H37" s="23"/>
    </row>
    <row r="38" spans="1:5" ht="49.5" customHeight="1">
      <c r="A38" s="13" t="s">
        <v>21</v>
      </c>
      <c r="B38" s="36" t="s">
        <v>22</v>
      </c>
      <c r="C38" s="29">
        <f>C39</f>
        <v>7241</v>
      </c>
      <c r="D38" s="48">
        <f>D39</f>
        <v>1955.9</v>
      </c>
      <c r="E38" s="56">
        <f t="shared" si="0"/>
        <v>27.011462505178844</v>
      </c>
    </row>
    <row r="39" spans="1:5" ht="40.5" customHeight="1">
      <c r="A39" s="12" t="s">
        <v>16</v>
      </c>
      <c r="B39" s="26" t="s">
        <v>15</v>
      </c>
      <c r="C39" s="30">
        <v>7241</v>
      </c>
      <c r="D39" s="50">
        <v>1955.9</v>
      </c>
      <c r="E39" s="55">
        <f t="shared" si="0"/>
        <v>27.011462505178844</v>
      </c>
    </row>
    <row r="40" spans="1:5" ht="54.75" customHeight="1">
      <c r="A40" s="8" t="s">
        <v>32</v>
      </c>
      <c r="B40" s="36" t="s">
        <v>33</v>
      </c>
      <c r="C40" s="29">
        <f>C41+C42+C43</f>
        <v>650</v>
      </c>
      <c r="D40" s="48">
        <f>D41+D42+D43</f>
        <v>832.4</v>
      </c>
      <c r="E40" s="56">
        <f t="shared" si="0"/>
        <v>128.06153846153845</v>
      </c>
    </row>
    <row r="41" spans="1:5" ht="54.75" customHeight="1">
      <c r="A41" s="14" t="s">
        <v>67</v>
      </c>
      <c r="B41" s="26" t="s">
        <v>71</v>
      </c>
      <c r="C41" s="30">
        <v>550</v>
      </c>
      <c r="D41" s="50">
        <v>121.5</v>
      </c>
      <c r="E41" s="55">
        <f t="shared" si="0"/>
        <v>22.09090909090909</v>
      </c>
    </row>
    <row r="42" spans="1:5" ht="58.5" customHeight="1">
      <c r="A42" s="14" t="s">
        <v>58</v>
      </c>
      <c r="B42" s="26" t="s">
        <v>60</v>
      </c>
      <c r="C42" s="30">
        <v>100</v>
      </c>
      <c r="D42" s="50">
        <v>42.4</v>
      </c>
      <c r="E42" s="55">
        <f t="shared" si="0"/>
        <v>42.4</v>
      </c>
    </row>
    <row r="43" spans="1:5" ht="35.25" customHeight="1">
      <c r="A43" s="14" t="s">
        <v>59</v>
      </c>
      <c r="B43" s="26" t="s">
        <v>41</v>
      </c>
      <c r="C43" s="30">
        <v>0</v>
      </c>
      <c r="D43" s="50">
        <v>668.5</v>
      </c>
      <c r="E43" s="55"/>
    </row>
    <row r="44" spans="1:5" ht="43.5" customHeight="1">
      <c r="A44" s="13" t="s">
        <v>11</v>
      </c>
      <c r="B44" s="36" t="s">
        <v>34</v>
      </c>
      <c r="C44" s="29">
        <f>+C46+C47</f>
        <v>23117</v>
      </c>
      <c r="D44" s="48">
        <f>D45+D46+D47</f>
        <v>18211.1</v>
      </c>
      <c r="E44" s="56">
        <f t="shared" si="0"/>
        <v>78.77795561707833</v>
      </c>
    </row>
    <row r="45" spans="1:5" ht="43.5" customHeight="1">
      <c r="A45" s="12" t="s">
        <v>131</v>
      </c>
      <c r="B45" s="44" t="s">
        <v>132</v>
      </c>
      <c r="C45" s="30">
        <v>0</v>
      </c>
      <c r="D45" s="35">
        <v>27.3</v>
      </c>
      <c r="E45" s="55"/>
    </row>
    <row r="46" spans="1:5" ht="105" customHeight="1">
      <c r="A46" s="9" t="s">
        <v>17</v>
      </c>
      <c r="B46" s="26" t="s">
        <v>66</v>
      </c>
      <c r="C46" s="30">
        <v>6567</v>
      </c>
      <c r="D46" s="50">
        <v>8489.5</v>
      </c>
      <c r="E46" s="55">
        <f t="shared" si="0"/>
        <v>129.27516369727425</v>
      </c>
    </row>
    <row r="47" spans="1:5" ht="58.5" customHeight="1">
      <c r="A47" s="9" t="s">
        <v>26</v>
      </c>
      <c r="B47" s="26" t="s">
        <v>52</v>
      </c>
      <c r="C47" s="30">
        <v>16550</v>
      </c>
      <c r="D47" s="50">
        <v>9694.3</v>
      </c>
      <c r="E47" s="55">
        <f t="shared" si="0"/>
        <v>58.57583081570996</v>
      </c>
    </row>
    <row r="48" spans="1:5" ht="51.75" customHeight="1">
      <c r="A48" s="8" t="s">
        <v>7</v>
      </c>
      <c r="B48" s="36" t="s">
        <v>27</v>
      </c>
      <c r="C48" s="29">
        <v>33036</v>
      </c>
      <c r="D48" s="51">
        <v>6629.1</v>
      </c>
      <c r="E48" s="55">
        <f t="shared" si="0"/>
        <v>20.06629131856157</v>
      </c>
    </row>
    <row r="49" spans="1:5" ht="45.75" customHeight="1">
      <c r="A49" s="13" t="s">
        <v>45</v>
      </c>
      <c r="B49" s="36" t="s">
        <v>46</v>
      </c>
      <c r="C49" s="29">
        <f>C50+C77</f>
        <v>3983560.1</v>
      </c>
      <c r="D49" s="48">
        <f>D50+D77+D79</f>
        <v>841806.7000000001</v>
      </c>
      <c r="E49" s="56">
        <f t="shared" si="0"/>
        <v>21.13201957214101</v>
      </c>
    </row>
    <row r="50" spans="1:5" s="16" customFormat="1" ht="60" customHeight="1">
      <c r="A50" s="13" t="s">
        <v>37</v>
      </c>
      <c r="B50" s="39" t="s">
        <v>38</v>
      </c>
      <c r="C50" s="29">
        <f>C51+C52+C56+C62</f>
        <v>3982560.1</v>
      </c>
      <c r="D50" s="48">
        <f>D51+D52+D56+D62</f>
        <v>854816.9</v>
      </c>
      <c r="E50" s="56">
        <f t="shared" si="0"/>
        <v>21.464005025310225</v>
      </c>
    </row>
    <row r="51" spans="1:5" ht="44.25" customHeight="1">
      <c r="A51" s="12" t="s">
        <v>72</v>
      </c>
      <c r="B51" s="40" t="s">
        <v>73</v>
      </c>
      <c r="C51" s="30">
        <f>157751+23081</f>
        <v>180832</v>
      </c>
      <c r="D51" s="50">
        <v>45208</v>
      </c>
      <c r="E51" s="55">
        <f t="shared" si="0"/>
        <v>25</v>
      </c>
    </row>
    <row r="52" spans="1:5" ht="59.25" customHeight="1">
      <c r="A52" s="24" t="s">
        <v>74</v>
      </c>
      <c r="B52" s="36" t="s">
        <v>47</v>
      </c>
      <c r="C52" s="29">
        <f>C55+C53+C54</f>
        <v>487525.10000000003</v>
      </c>
      <c r="D52" s="48">
        <f>D55+D53+D54</f>
        <v>12704</v>
      </c>
      <c r="E52" s="56">
        <f t="shared" si="0"/>
        <v>2.6058145519071734</v>
      </c>
    </row>
    <row r="53" spans="1:5" ht="59.25" customHeight="1">
      <c r="A53" s="32" t="s">
        <v>82</v>
      </c>
      <c r="B53" s="26" t="s">
        <v>81</v>
      </c>
      <c r="C53" s="35">
        <f>364420.5+16697.7+25793.9</f>
        <v>406912.10000000003</v>
      </c>
      <c r="D53" s="50">
        <v>0</v>
      </c>
      <c r="E53" s="55">
        <f t="shared" si="0"/>
        <v>0</v>
      </c>
    </row>
    <row r="54" spans="1:5" ht="134.25" customHeight="1">
      <c r="A54" s="32" t="s">
        <v>88</v>
      </c>
      <c r="B54" s="26" t="s">
        <v>89</v>
      </c>
      <c r="C54" s="35">
        <v>12268</v>
      </c>
      <c r="D54" s="50">
        <v>0</v>
      </c>
      <c r="E54" s="55">
        <f t="shared" si="0"/>
        <v>0</v>
      </c>
    </row>
    <row r="55" spans="1:5" ht="58.5" customHeight="1">
      <c r="A55" s="32" t="s">
        <v>75</v>
      </c>
      <c r="B55" s="26" t="s">
        <v>65</v>
      </c>
      <c r="C55" s="30">
        <f>22105+1544+1680+10205+3769+8935+1144+9109+9854</f>
        <v>68345</v>
      </c>
      <c r="D55" s="50">
        <v>12704</v>
      </c>
      <c r="E55" s="55">
        <f t="shared" si="0"/>
        <v>18.588045943375523</v>
      </c>
    </row>
    <row r="56" spans="1:5" ht="44.25" customHeight="1">
      <c r="A56" s="25" t="s">
        <v>76</v>
      </c>
      <c r="B56" s="36" t="s">
        <v>48</v>
      </c>
      <c r="C56" s="29">
        <f>C58+C59+C60+C61+C57</f>
        <v>3182845</v>
      </c>
      <c r="D56" s="29">
        <f>D58+D59+D60+D61+D57</f>
        <v>767185.2000000001</v>
      </c>
      <c r="E56" s="56">
        <f t="shared" si="0"/>
        <v>24.103756230667848</v>
      </c>
    </row>
    <row r="57" spans="1:5" ht="62.25" customHeight="1">
      <c r="A57" s="17" t="s">
        <v>86</v>
      </c>
      <c r="B57" s="26" t="s">
        <v>87</v>
      </c>
      <c r="C57" s="30">
        <f>82709+6791</f>
        <v>89500</v>
      </c>
      <c r="D57" s="50">
        <v>25935.4</v>
      </c>
      <c r="E57" s="55">
        <f t="shared" si="0"/>
        <v>28.97810055865922</v>
      </c>
    </row>
    <row r="58" spans="1:5" ht="56.25" customHeight="1">
      <c r="A58" s="14" t="s">
        <v>77</v>
      </c>
      <c r="B58" s="26" t="s">
        <v>61</v>
      </c>
      <c r="C58" s="30">
        <f>1223+113661+13329+1658+5560+8018+540</f>
        <v>143989</v>
      </c>
      <c r="D58" s="50">
        <v>40589</v>
      </c>
      <c r="E58" s="55">
        <f t="shared" si="0"/>
        <v>28.188958878803245</v>
      </c>
    </row>
    <row r="59" spans="1:5" ht="113.25" customHeight="1">
      <c r="A59" s="14" t="s">
        <v>78</v>
      </c>
      <c r="B59" s="26" t="s">
        <v>62</v>
      </c>
      <c r="C59" s="30">
        <f>81922+3158+819</f>
        <v>85899</v>
      </c>
      <c r="D59" s="50">
        <v>22490.8</v>
      </c>
      <c r="E59" s="55">
        <f t="shared" si="0"/>
        <v>26.182842640775796</v>
      </c>
    </row>
    <row r="60" spans="1:5" ht="95.25" customHeight="1">
      <c r="A60" s="14" t="s">
        <v>79</v>
      </c>
      <c r="B60" s="26" t="s">
        <v>63</v>
      </c>
      <c r="C60" s="30">
        <v>50007</v>
      </c>
      <c r="D60" s="50">
        <v>0</v>
      </c>
      <c r="E60" s="55">
        <f t="shared" si="0"/>
        <v>0</v>
      </c>
    </row>
    <row r="61" spans="1:9" ht="44.25" customHeight="1">
      <c r="A61" s="14" t="s">
        <v>80</v>
      </c>
      <c r="B61" s="26" t="s">
        <v>64</v>
      </c>
      <c r="C61" s="30">
        <f>26387+8008+789+1194052+379880+50121+2492+14598+774776+116717+161577+17288+5722+42569+14736+3738</f>
        <v>2813450</v>
      </c>
      <c r="D61" s="50">
        <v>678170</v>
      </c>
      <c r="E61" s="55">
        <f t="shared" si="0"/>
        <v>24.104569123318345</v>
      </c>
      <c r="I61" s="14"/>
    </row>
    <row r="62" spans="1:5" ht="44.25" customHeight="1">
      <c r="A62" s="25" t="s">
        <v>90</v>
      </c>
      <c r="B62" s="36" t="s">
        <v>91</v>
      </c>
      <c r="C62" s="27">
        <f>C63+C64+C65+C66+C67</f>
        <v>131358</v>
      </c>
      <c r="D62" s="47">
        <f>D63+D64+D65+D66+D67</f>
        <v>29719.7</v>
      </c>
      <c r="E62" s="56">
        <f t="shared" si="0"/>
        <v>22.624963839278916</v>
      </c>
    </row>
    <row r="63" spans="1:5" ht="111" customHeight="1">
      <c r="A63" s="14" t="s">
        <v>117</v>
      </c>
      <c r="B63" s="26" t="s">
        <v>92</v>
      </c>
      <c r="C63" s="28">
        <v>2010.1</v>
      </c>
      <c r="D63" s="50">
        <v>301.5</v>
      </c>
      <c r="E63" s="55">
        <f t="shared" si="0"/>
        <v>14.99925376846923</v>
      </c>
    </row>
    <row r="64" spans="1:5" ht="111" customHeight="1">
      <c r="A64" s="14" t="s">
        <v>118</v>
      </c>
      <c r="B64" s="26" t="s">
        <v>93</v>
      </c>
      <c r="C64" s="28">
        <v>18000</v>
      </c>
      <c r="D64" s="50">
        <v>2210</v>
      </c>
      <c r="E64" s="55">
        <f t="shared" si="0"/>
        <v>12.277777777777779</v>
      </c>
    </row>
    <row r="65" spans="1:5" ht="111" customHeight="1">
      <c r="A65" s="14" t="s">
        <v>119</v>
      </c>
      <c r="B65" s="26" t="s">
        <v>94</v>
      </c>
      <c r="C65" s="28">
        <v>1036</v>
      </c>
      <c r="D65" s="50">
        <v>151.8</v>
      </c>
      <c r="E65" s="55">
        <f t="shared" si="0"/>
        <v>14.652509652509654</v>
      </c>
    </row>
    <row r="66" spans="1:5" ht="111" customHeight="1">
      <c r="A66" s="14" t="s">
        <v>114</v>
      </c>
      <c r="B66" s="26" t="s">
        <v>95</v>
      </c>
      <c r="C66" s="28">
        <v>4189.5</v>
      </c>
      <c r="D66" s="50">
        <v>1353.4</v>
      </c>
      <c r="E66" s="55">
        <f t="shared" si="0"/>
        <v>32.30457095118749</v>
      </c>
    </row>
    <row r="67" spans="1:5" ht="78" customHeight="1">
      <c r="A67" s="8" t="s">
        <v>115</v>
      </c>
      <c r="B67" s="36" t="s">
        <v>116</v>
      </c>
      <c r="C67" s="27">
        <f>C68+C69+C70+C71+C72+C73+C74+C75+C76+1200+400+100+200+300+5090+120+2750</f>
        <v>106122.4</v>
      </c>
      <c r="D67" s="47">
        <f>D68+D69+D70+D71+D72+D73+D74+D75+D76</f>
        <v>25703</v>
      </c>
      <c r="E67" s="56">
        <f t="shared" si="0"/>
        <v>24.220145793913446</v>
      </c>
    </row>
    <row r="68" spans="1:5" ht="111" customHeight="1">
      <c r="A68" s="14" t="s">
        <v>105</v>
      </c>
      <c r="B68" s="26" t="s">
        <v>96</v>
      </c>
      <c r="C68" s="28">
        <v>2412.2</v>
      </c>
      <c r="D68" s="50">
        <v>603</v>
      </c>
      <c r="E68" s="55">
        <f t="shared" si="0"/>
        <v>24.997927203382805</v>
      </c>
    </row>
    <row r="69" spans="1:5" ht="137.25" customHeight="1">
      <c r="A69" s="14" t="s">
        <v>106</v>
      </c>
      <c r="B69" s="26" t="s">
        <v>97</v>
      </c>
      <c r="C69" s="28">
        <v>6879.4</v>
      </c>
      <c r="D69" s="50">
        <v>0</v>
      </c>
      <c r="E69" s="55">
        <f t="shared" si="0"/>
        <v>0</v>
      </c>
    </row>
    <row r="70" spans="1:5" ht="163.5" customHeight="1">
      <c r="A70" s="14" t="s">
        <v>107</v>
      </c>
      <c r="B70" s="26" t="s">
        <v>98</v>
      </c>
      <c r="C70" s="28">
        <v>8379.6</v>
      </c>
      <c r="D70" s="50">
        <v>0</v>
      </c>
      <c r="E70" s="55">
        <f t="shared" si="0"/>
        <v>0</v>
      </c>
    </row>
    <row r="71" spans="1:5" ht="115.5" customHeight="1">
      <c r="A71" s="14" t="s">
        <v>108</v>
      </c>
      <c r="B71" s="26" t="s">
        <v>99</v>
      </c>
      <c r="C71" s="28">
        <v>4700</v>
      </c>
      <c r="D71" s="50">
        <v>0</v>
      </c>
      <c r="E71" s="55">
        <f t="shared" si="0"/>
        <v>0</v>
      </c>
    </row>
    <row r="72" spans="1:5" ht="96" customHeight="1">
      <c r="A72" s="14" t="s">
        <v>109</v>
      </c>
      <c r="B72" s="26" t="s">
        <v>100</v>
      </c>
      <c r="C72" s="28">
        <v>58030.1</v>
      </c>
      <c r="D72" s="50">
        <v>23300</v>
      </c>
      <c r="E72" s="55">
        <f t="shared" si="0"/>
        <v>40.151576509432175</v>
      </c>
    </row>
    <row r="73" spans="1:5" ht="115.5" customHeight="1">
      <c r="A73" s="14" t="s">
        <v>110</v>
      </c>
      <c r="B73" s="26" t="s">
        <v>101</v>
      </c>
      <c r="C73" s="30">
        <v>1004</v>
      </c>
      <c r="D73" s="50">
        <v>0</v>
      </c>
      <c r="E73" s="55">
        <f t="shared" si="0"/>
        <v>0</v>
      </c>
    </row>
    <row r="74" spans="1:5" ht="94.5" customHeight="1">
      <c r="A74" s="14" t="s">
        <v>111</v>
      </c>
      <c r="B74" s="26" t="s">
        <v>102</v>
      </c>
      <c r="C74" s="30">
        <v>48</v>
      </c>
      <c r="D74" s="50">
        <v>0</v>
      </c>
      <c r="E74" s="55">
        <f t="shared" si="0"/>
        <v>0</v>
      </c>
    </row>
    <row r="75" spans="1:5" ht="115.5" customHeight="1">
      <c r="A75" s="14" t="s">
        <v>112</v>
      </c>
      <c r="B75" s="26" t="s">
        <v>103</v>
      </c>
      <c r="C75" s="30">
        <v>48</v>
      </c>
      <c r="D75" s="50">
        <v>0</v>
      </c>
      <c r="E75" s="55">
        <f t="shared" si="0"/>
        <v>0</v>
      </c>
    </row>
    <row r="76" spans="1:5" ht="115.5" customHeight="1">
      <c r="A76" s="14" t="s">
        <v>113</v>
      </c>
      <c r="B76" s="26" t="s">
        <v>104</v>
      </c>
      <c r="C76" s="30">
        <v>14461.1</v>
      </c>
      <c r="D76" s="50">
        <v>1800</v>
      </c>
      <c r="E76" s="55">
        <f>D76/C76*100</f>
        <v>12.447185898721397</v>
      </c>
    </row>
    <row r="77" spans="1:5" ht="58.5" customHeight="1">
      <c r="A77" s="8" t="s">
        <v>120</v>
      </c>
      <c r="B77" s="41" t="s">
        <v>121</v>
      </c>
      <c r="C77" s="29">
        <v>1000</v>
      </c>
      <c r="D77" s="48">
        <v>1000</v>
      </c>
      <c r="E77" s="56">
        <f>D77/C77*100</f>
        <v>100</v>
      </c>
    </row>
    <row r="78" spans="1:5" ht="62.25" customHeight="1">
      <c r="A78" s="14" t="s">
        <v>122</v>
      </c>
      <c r="B78" s="42" t="s">
        <v>123</v>
      </c>
      <c r="C78" s="30">
        <v>1000</v>
      </c>
      <c r="D78" s="50">
        <v>1000</v>
      </c>
      <c r="E78" s="55">
        <f>D78/C78*100</f>
        <v>100</v>
      </c>
    </row>
    <row r="79" spans="1:5" ht="62.25" customHeight="1">
      <c r="A79" s="45" t="s">
        <v>133</v>
      </c>
      <c r="B79" s="46" t="s">
        <v>134</v>
      </c>
      <c r="C79" s="29">
        <v>0</v>
      </c>
      <c r="D79" s="51">
        <v>-14010.2</v>
      </c>
      <c r="E79" s="55"/>
    </row>
    <row r="80" spans="1:5" ht="20.25" customHeight="1">
      <c r="A80" s="17"/>
      <c r="B80" s="10" t="s">
        <v>39</v>
      </c>
      <c r="C80" s="29">
        <f>C13+C49</f>
        <v>6417659.1</v>
      </c>
      <c r="D80" s="48">
        <f>D13+D49</f>
        <v>1371311.5</v>
      </c>
      <c r="E80" s="56">
        <f>D80/C80*100</f>
        <v>21.36778346484624</v>
      </c>
    </row>
    <row r="81" ht="7.5" customHeight="1">
      <c r="C81" s="5"/>
    </row>
    <row r="82" spans="1:3" ht="19.5" customHeight="1">
      <c r="A82" s="58"/>
      <c r="B82" s="58"/>
      <c r="C82" s="58"/>
    </row>
    <row r="83" spans="1:3" ht="27" customHeight="1">
      <c r="A83" s="59"/>
      <c r="B83" s="59"/>
      <c r="C83" s="59"/>
    </row>
    <row r="84" spans="1:3" ht="32.25" customHeight="1">
      <c r="A84" s="58"/>
      <c r="B84" s="58"/>
      <c r="C84" s="58"/>
    </row>
    <row r="87" ht="15.75">
      <c r="C87" s="7"/>
    </row>
    <row r="88" ht="15.75">
      <c r="C88" s="7"/>
    </row>
    <row r="130" ht="14.25" customHeight="1"/>
    <row r="131" ht="0.75" customHeight="1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2.25" customHeight="1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0.75" customHeight="1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0.75" customHeight="1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0.75" customHeight="1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0.75" customHeight="1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0.75" customHeight="1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2.25" customHeight="1" hidden="1"/>
    <row r="282" ht="15.75" hidden="1"/>
    <row r="283" ht="15.75" hidden="1"/>
    <row r="284" ht="15.75" hidden="1"/>
    <row r="285" ht="15.75" hidden="1"/>
    <row r="286" ht="15.75" hidden="1"/>
    <row r="287" ht="0.75" customHeight="1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0.75" customHeight="1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8" customHeight="1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0.75" customHeight="1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2.25" customHeight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0.75" customHeight="1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</sheetData>
  <sheetProtection/>
  <mergeCells count="4">
    <mergeCell ref="A84:C84"/>
    <mergeCell ref="A82:C82"/>
    <mergeCell ref="A83:C83"/>
    <mergeCell ref="A9:E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55" r:id="rId1"/>
  <headerFooter alignWithMargins="0">
    <oddHeader>&amp;C&amp;P</oddHeader>
    <oddFooter>&amp;LПост.660</oddFooter>
  </headerFooter>
  <rowBreaks count="4" manualBreakCount="4">
    <brk id="30" max="4" man="1"/>
    <brk id="50" max="4" man="1"/>
    <brk id="66" max="4" man="1"/>
    <brk id="8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2018-04-16T08:57:31Z</cp:lastPrinted>
  <dcterms:created xsi:type="dcterms:W3CDTF">2004-01-05T10:01:36Z</dcterms:created>
  <dcterms:modified xsi:type="dcterms:W3CDTF">2018-04-28T07:24:16Z</dcterms:modified>
  <cp:category/>
  <cp:version/>
  <cp:contentType/>
  <cp:contentStatus/>
</cp:coreProperties>
</file>