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bookViews>
    <workbookView xWindow="285" yWindow="285" windowWidth="22440" windowHeight="90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C19" i="1"/>
  <c r="C18" i="1"/>
  <c r="C16" i="1"/>
  <c r="C17" i="1"/>
  <c r="I22" i="1"/>
  <c r="E21" i="1"/>
  <c r="F21" i="1"/>
  <c r="E22" i="1" l="1"/>
  <c r="K21" i="1" l="1"/>
  <c r="D22" i="1"/>
  <c r="K22" i="1" l="1"/>
  <c r="C22" i="1" l="1"/>
  <c r="M22" i="1" s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<sst xmlns="http://schemas.openxmlformats.org/spreadsheetml/2006/main" count="38" uniqueCount="29">
  <si>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</si>
  <si>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</si>
  <si>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</si>
  <si>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</si>
  <si>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</si>
  <si>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</si>
  <si>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</si>
  <si>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</si>
  <si>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</si>
  <si>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</si>
  <si>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</si>
  <si>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</si>
  <si>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</si>
  <si>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</si>
  <si>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</si>
  <si>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</si>
  <si>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</si>
  <si>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</si>
  <si>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</si>
  <si>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</si>
  <si>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</si>
  <si>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</si>
  <si>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>за счет средств бюджета Московской области</t>
  </si>
  <si>
    <t>за счет средств городского поселения Сергиев Посад</t>
  </si>
  <si>
    <r>
  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</t>
    </r>
    <r>
      <rPr>
        <sz val="9"/>
        <color rgb="FFFF0000"/>
        <rFont val="Times New Roman"/>
        <family val="1"/>
        <charset val="204"/>
      </rPr>
      <t xml:space="preserve"> </t>
    </r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</si>
  <si>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</si>
  <si>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</si>
  <si>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</si>
  <si>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20.07.2018 № 1234-ПГ    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</si>
</sst>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E1" workbookViewId="0">
      <selection activeCell="O17" sqref="O17"/>
    </sheetView>
  </sheetViews>
  <sheetFormatPr defaultRowHeight="11.65" x14ac:dyDescent="0.35"/>
  <cols>
    <col min="2" max="2" width="16.15234375" customWidth="1"/>
    <col min="3" max="3" width="19.3046875" customWidth="1"/>
    <col min="4" max="4" width="26.15234375" customWidth="1"/>
    <col min="5" max="8" width="26.3046875" customWidth="1"/>
    <col min="9" max="9" width="24.3828125" customWidth="1"/>
    <col min="10" max="10" width="24.69140625" customWidth="1"/>
    <col min="11" max="11" width="20.53515625" customWidth="1"/>
    <col min="12" max="12" width="18.15234375" customWidth="1"/>
    <col min="13" max="13" width="17.15234375" customWidth="1"/>
  </cols>
  <sheetData>
    <row r="1" spans="1:13" ht="223.5" customHeight="1" x14ac:dyDescent="0.35">
      <c r="A1" s="1"/>
      <c r="B1" s="1"/>
      <c r="C1" s="1"/>
      <c r="D1" s="1"/>
      <c r="E1" s="1"/>
      <c r="F1" s="1"/>
      <c r="G1" s="1"/>
      <c r="H1" s="1"/>
      <c r="I1" s="17"/>
      <c r="J1" s="20" t="s">
        <v>28</v>
      </c>
      <c r="K1" s="20"/>
      <c r="L1" s="20"/>
      <c r="M1" s="20"/>
    </row>
    <row r="2" spans="1:13" ht="6" customHeight="1" x14ac:dyDescent="0.35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35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35">
      <c r="A6" s="35" t="s">
        <v>0</v>
      </c>
      <c r="B6" s="35" t="s">
        <v>1</v>
      </c>
      <c r="C6" s="35" t="s">
        <v>2</v>
      </c>
      <c r="D6" s="35" t="s">
        <v>3</v>
      </c>
      <c r="E6" s="37" t="s">
        <v>26</v>
      </c>
      <c r="F6" s="38"/>
      <c r="G6" s="37" t="s">
        <v>27</v>
      </c>
      <c r="H6" s="38"/>
      <c r="I6" s="37" t="s">
        <v>24</v>
      </c>
      <c r="J6" s="38"/>
      <c r="K6" s="41" t="s">
        <v>21</v>
      </c>
      <c r="L6" s="42"/>
      <c r="M6" s="45" t="s">
        <v>19</v>
      </c>
    </row>
    <row r="7" spans="1:13" ht="46.5" x14ac:dyDescent="0.35">
      <c r="A7" s="36"/>
      <c r="B7" s="36"/>
      <c r="C7" s="36"/>
      <c r="D7" s="36"/>
      <c r="E7" s="2" t="s">
        <v>22</v>
      </c>
      <c r="F7" s="2" t="s">
        <v>23</v>
      </c>
      <c r="G7" s="2" t="s">
        <v>22</v>
      </c>
      <c r="H7" s="2" t="s">
        <v>23</v>
      </c>
      <c r="I7" s="19" t="s">
        <v>25</v>
      </c>
      <c r="J7" s="2" t="s">
        <v>23</v>
      </c>
      <c r="K7" s="43"/>
      <c r="L7" s="44"/>
      <c r="M7" s="46"/>
    </row>
    <row r="8" spans="1:13" ht="13.15" x14ac:dyDescent="0.4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35">
      <c r="A9" s="3">
        <v>1</v>
      </c>
      <c r="B9" s="4" t="s">
        <v>4</v>
      </c>
      <c r="C9" s="15">
        <v>0</v>
      </c>
      <c r="D9" s="29" t="s">
        <v>20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4" x14ac:dyDescent="0.35">
      <c r="A10" s="3">
        <v>2</v>
      </c>
      <c r="B10" s="4" t="s">
        <v>5</v>
      </c>
      <c r="C10" s="15">
        <v>11500000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4" x14ac:dyDescent="0.35">
      <c r="A11" s="3">
        <v>3</v>
      </c>
      <c r="B11" s="4" t="s">
        <v>6</v>
      </c>
      <c r="C11" s="15">
        <v>11800000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4" x14ac:dyDescent="0.35">
      <c r="A12" s="3">
        <v>4</v>
      </c>
      <c r="B12" s="4" t="s">
        <v>7</v>
      </c>
      <c r="C12" s="15">
        <v>5000000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4" x14ac:dyDescent="0.35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4" x14ac:dyDescent="0.35">
      <c r="A14" s="3">
        <v>6</v>
      </c>
      <c r="B14" s="4" t="s">
        <v>9</v>
      </c>
      <c r="C14" s="15">
        <v>5500000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4" x14ac:dyDescent="0.35">
      <c r="A15" s="3">
        <v>7</v>
      </c>
      <c r="B15" s="4" t="s">
        <v>10</v>
      </c>
      <c r="C15" s="15">
        <v>4100000</v>
      </c>
      <c r="D15" s="30"/>
      <c r="E15" s="24"/>
      <c r="F15" s="33"/>
      <c r="G15" s="24"/>
      <c r="H15" s="33"/>
      <c r="I15" s="24"/>
      <c r="J15" s="24"/>
      <c r="K15" s="33"/>
      <c r="L15" s="16">
        <v>3700000</v>
      </c>
      <c r="M15" s="27"/>
    </row>
    <row r="16" spans="1:13" ht="15.4" x14ac:dyDescent="0.35">
      <c r="A16" s="3">
        <v>8</v>
      </c>
      <c r="B16" s="4" t="s">
        <v>11</v>
      </c>
      <c r="C16" s="15">
        <f>3000000+2000000</f>
        <v>5000000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4" x14ac:dyDescent="0.35">
      <c r="A17" s="3">
        <v>9</v>
      </c>
      <c r="B17" s="4" t="s">
        <v>12</v>
      </c>
      <c r="C17" s="15">
        <f>2282525+1318300</f>
        <v>3600825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4" x14ac:dyDescent="0.35">
      <c r="A18" s="3">
        <v>10</v>
      </c>
      <c r="B18" s="4" t="s">
        <v>13</v>
      </c>
      <c r="C18" s="15">
        <f>2282525+1000000</f>
        <v>3282525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4" x14ac:dyDescent="0.35">
      <c r="A19" s="3">
        <v>11</v>
      </c>
      <c r="B19" s="4" t="s">
        <v>14</v>
      </c>
      <c r="C19" s="15">
        <f>2282525+1000000</f>
        <v>3282525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4" x14ac:dyDescent="0.35">
      <c r="A20" s="3">
        <v>12</v>
      </c>
      <c r="B20" s="4" t="s">
        <v>15</v>
      </c>
      <c r="C20" s="15">
        <v>2282525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4" x14ac:dyDescent="0.4">
      <c r="A21" s="3"/>
      <c r="B21" s="4"/>
      <c r="C21" s="11"/>
      <c r="D21" s="9"/>
      <c r="E21" s="14">
        <f>6794000+1514000</f>
        <v>8308000</v>
      </c>
      <c r="F21" s="14">
        <f>431200+80000</f>
        <v>511200</v>
      </c>
      <c r="G21" s="14">
        <v>96994000</v>
      </c>
      <c r="H21" s="14">
        <v>980000</v>
      </c>
      <c r="I21" s="12">
        <v>15052200</v>
      </c>
      <c r="J21" s="14">
        <v>5565800</v>
      </c>
      <c r="K21" s="7">
        <f>12034200-L21+12310000+1370000+300000</f>
        <v>22314200</v>
      </c>
      <c r="L21" s="7">
        <v>3700000</v>
      </c>
      <c r="M21" s="8"/>
    </row>
    <row r="22" spans="1:13" ht="15.4" x14ac:dyDescent="0.45">
      <c r="A22" s="5"/>
      <c r="B22" s="5" t="s">
        <v>16</v>
      </c>
      <c r="C22" s="13">
        <f>SUM(C9:C20)</f>
        <v>63348400</v>
      </c>
      <c r="D22" s="14">
        <f>14827800+330000</f>
        <v>15157800</v>
      </c>
      <c r="E22" s="39">
        <f>E21+F21</f>
        <v>8819200</v>
      </c>
      <c r="F22" s="40"/>
      <c r="G22" s="39">
        <f>SUM(G21:H21)</f>
        <v>97974000</v>
      </c>
      <c r="H22" s="40"/>
      <c r="I22" s="21">
        <f>I21+J21</f>
        <v>20618000</v>
      </c>
      <c r="J22" s="22"/>
      <c r="K22" s="21">
        <f>SUM(K21:L21)</f>
        <v>26014200</v>
      </c>
      <c r="L22" s="22"/>
      <c r="M22" s="12">
        <f>SUM(C22:L22)</f>
        <v>231931600</v>
      </c>
    </row>
    <row r="23" spans="1:13" x14ac:dyDescent="0.35">
      <c r="D23" s="18"/>
      <c r="I23" s="18"/>
    </row>
    <row r="24" spans="1:13" x14ac:dyDescent="0.35">
      <c r="I24" s="18"/>
    </row>
    <row r="25" spans="1:13" x14ac:dyDescent="0.35">
      <c r="I25" s="18"/>
    </row>
    <row r="29" spans="1:13" x14ac:dyDescent="0.35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Марина</cp:lastModifiedBy>
  <cp:lastPrinted>2018-07-20T12:09:26Z</cp:lastPrinted>
  <dcterms:created xsi:type="dcterms:W3CDTF">2018-02-06T10:26:05Z</dcterms:created>
  <dcterms:modified xsi:type="dcterms:W3CDTF">2018-07-24T07:11:13Z</dcterms:modified>
</cp:coreProperties>
</file>