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720" windowWidth="19200" windowHeight="8100"/>
  </bookViews>
  <sheets>
    <sheet name="прил 7_2018 " sheetId="20" r:id="rId1"/>
  </sheets>
  <definedNames>
    <definedName name="_xlnm.Print_Area" localSheetId="0">'прил 7_2018 '!$A$1:$L$132</definedName>
  </definedNames>
  <calcPr calcId="145621"/>
</workbook>
</file>

<file path=xl/calcChain.xml><?xml version="1.0" encoding="utf-8"?>
<calcChain xmlns="http://schemas.openxmlformats.org/spreadsheetml/2006/main">
  <c r="J35" i="20" l="1"/>
  <c r="K35" i="20"/>
  <c r="L35" i="20"/>
  <c r="I35" i="20"/>
  <c r="I70" i="20" l="1"/>
  <c r="I68" i="20"/>
  <c r="I81" i="20" l="1"/>
  <c r="J93" i="20" l="1"/>
  <c r="K93" i="20"/>
  <c r="L93" i="20"/>
  <c r="I94" i="20"/>
  <c r="I93" i="20" s="1"/>
  <c r="H95" i="20"/>
  <c r="I111" i="20" l="1"/>
  <c r="J117" i="20"/>
  <c r="K117" i="20"/>
  <c r="L117" i="20"/>
  <c r="I117" i="20"/>
  <c r="H118" i="20"/>
  <c r="H117" i="20" l="1"/>
  <c r="I80" i="20"/>
  <c r="J69" i="20" l="1"/>
  <c r="J68" i="20" s="1"/>
  <c r="K69" i="20"/>
  <c r="K68" i="20" s="1"/>
  <c r="L69" i="20"/>
  <c r="L68" i="20" s="1"/>
  <c r="J105" i="20"/>
  <c r="K105" i="20"/>
  <c r="L105" i="20"/>
  <c r="I105" i="20"/>
  <c r="J103" i="20"/>
  <c r="K103" i="20"/>
  <c r="L103" i="20"/>
  <c r="I103" i="20"/>
  <c r="H105" i="20" l="1"/>
  <c r="H103" i="20"/>
  <c r="J53" i="20"/>
  <c r="K53" i="20"/>
  <c r="L53" i="20"/>
  <c r="I53" i="20"/>
  <c r="H56" i="20"/>
  <c r="I60" i="20"/>
  <c r="I131" i="20"/>
  <c r="H133" i="20" l="1"/>
  <c r="J18" i="20" l="1"/>
  <c r="K18" i="20"/>
  <c r="L18" i="20"/>
  <c r="I18" i="20"/>
  <c r="J25" i="20"/>
  <c r="K25" i="20"/>
  <c r="L25" i="20"/>
  <c r="I25" i="20"/>
  <c r="J38" i="20"/>
  <c r="K38" i="20"/>
  <c r="L38" i="20"/>
  <c r="I38" i="20"/>
  <c r="J43" i="20" l="1"/>
  <c r="K43" i="20"/>
  <c r="L43" i="20"/>
  <c r="I43" i="20"/>
  <c r="J66" i="20"/>
  <c r="K66" i="20"/>
  <c r="L66" i="20"/>
  <c r="I66" i="20"/>
  <c r="J83" i="20"/>
  <c r="K83" i="20"/>
  <c r="L83" i="20"/>
  <c r="I83" i="20"/>
  <c r="J86" i="20"/>
  <c r="K86" i="20"/>
  <c r="L86" i="20"/>
  <c r="I86" i="20"/>
  <c r="J88" i="20"/>
  <c r="K88" i="20"/>
  <c r="L88" i="20"/>
  <c r="I88" i="20"/>
  <c r="J90" i="20"/>
  <c r="K90" i="20"/>
  <c r="L90" i="20"/>
  <c r="I90" i="20"/>
  <c r="J99" i="20"/>
  <c r="J97" i="20" s="1"/>
  <c r="K99" i="20"/>
  <c r="K97" i="20" s="1"/>
  <c r="L99" i="20"/>
  <c r="L97" i="20" s="1"/>
  <c r="I99" i="20"/>
  <c r="I97" i="20" s="1"/>
  <c r="H101" i="20"/>
  <c r="J108" i="20"/>
  <c r="K108" i="20"/>
  <c r="L108" i="20"/>
  <c r="I109" i="20"/>
  <c r="I108" i="20" s="1"/>
  <c r="J120" i="20"/>
  <c r="K120" i="20"/>
  <c r="L120" i="20"/>
  <c r="I120" i="20"/>
  <c r="J50" i="20" l="1"/>
  <c r="J47" i="20" s="1"/>
  <c r="K50" i="20"/>
  <c r="K47" i="20" s="1"/>
  <c r="L50" i="20"/>
  <c r="L47" i="20" s="1"/>
  <c r="I50" i="20"/>
  <c r="I47" i="20" s="1"/>
  <c r="H51" i="20"/>
  <c r="H50" i="20" l="1"/>
  <c r="J52" i="20" l="1"/>
  <c r="K52" i="20"/>
  <c r="L52" i="20"/>
  <c r="J62" i="20" l="1"/>
  <c r="K62" i="20"/>
  <c r="L62" i="20"/>
  <c r="H57" i="20" l="1"/>
  <c r="I92" i="20" l="1"/>
  <c r="I113" i="20"/>
  <c r="I115" i="20"/>
  <c r="I119" i="20"/>
  <c r="I123" i="20"/>
  <c r="I122" i="20" s="1"/>
  <c r="I126" i="20"/>
  <c r="I128" i="20"/>
  <c r="I130" i="20"/>
  <c r="I125" i="20" l="1"/>
  <c r="I107" i="20"/>
  <c r="I96" i="20" s="1"/>
  <c r="H54" i="20"/>
  <c r="I52" i="20" l="1"/>
  <c r="H53" i="20" l="1"/>
  <c r="I62" i="20"/>
  <c r="H62" i="20" s="1"/>
  <c r="H91" i="20" l="1"/>
  <c r="H63" i="20"/>
  <c r="H52" i="20" l="1"/>
  <c r="H104" i="20"/>
  <c r="H106" i="20"/>
  <c r="H84" i="20"/>
  <c r="H69" i="20"/>
  <c r="H70" i="20"/>
  <c r="H74" i="20"/>
  <c r="H121" i="20" l="1"/>
  <c r="H89" i="20" l="1"/>
  <c r="H87" i="20"/>
  <c r="H55" i="20"/>
  <c r="H66" i="20" l="1"/>
  <c r="H25" i="20" l="1"/>
  <c r="H88" i="20"/>
  <c r="H86" i="20"/>
  <c r="H64" i="20"/>
  <c r="H45" i="20"/>
  <c r="H40" i="20"/>
  <c r="H36" i="20"/>
  <c r="H20" i="20"/>
  <c r="H131" i="20"/>
  <c r="H19" i="20"/>
  <c r="H26" i="20"/>
  <c r="H27" i="20"/>
  <c r="H60" i="20"/>
  <c r="H67" i="20"/>
  <c r="H73" i="20"/>
  <c r="H82" i="20"/>
  <c r="H100" i="20"/>
  <c r="H109" i="20"/>
  <c r="H111" i="20"/>
  <c r="H112" i="20"/>
  <c r="H114" i="20"/>
  <c r="H124" i="20"/>
  <c r="H127" i="20"/>
  <c r="H129" i="20"/>
  <c r="H94" i="20" l="1"/>
  <c r="H110" i="20"/>
  <c r="H39" i="20"/>
  <c r="H81" i="20"/>
  <c r="L130" i="20" l="1"/>
  <c r="K130" i="20"/>
  <c r="L128" i="20"/>
  <c r="K128" i="20"/>
  <c r="L126" i="20"/>
  <c r="K126" i="20"/>
  <c r="L123" i="20"/>
  <c r="L122" i="20" s="1"/>
  <c r="K123" i="20"/>
  <c r="K122" i="20" s="1"/>
  <c r="L119" i="20"/>
  <c r="K119" i="20"/>
  <c r="L115" i="20"/>
  <c r="K115" i="20"/>
  <c r="L113" i="20"/>
  <c r="K113" i="20"/>
  <c r="L92" i="20"/>
  <c r="K92" i="20"/>
  <c r="L79" i="20"/>
  <c r="L78" i="20" s="1"/>
  <c r="L77" i="20" s="1"/>
  <c r="K79" i="20"/>
  <c r="K78" i="20" s="1"/>
  <c r="K77" i="20" s="1"/>
  <c r="L72" i="20"/>
  <c r="L71" i="20" s="1"/>
  <c r="K72" i="20"/>
  <c r="K71" i="20" s="1"/>
  <c r="L61" i="20"/>
  <c r="K61" i="20"/>
  <c r="L59" i="20"/>
  <c r="L58" i="20" s="1"/>
  <c r="K59" i="20"/>
  <c r="K58" i="20" s="1"/>
  <c r="L41" i="20"/>
  <c r="L37" i="20" s="1"/>
  <c r="K41" i="20"/>
  <c r="K37" i="20" s="1"/>
  <c r="L34" i="20"/>
  <c r="K34" i="20"/>
  <c r="L24" i="20"/>
  <c r="L23" i="20" s="1"/>
  <c r="K24" i="20"/>
  <c r="K23" i="20" s="1"/>
  <c r="L17" i="20"/>
  <c r="L16" i="20" s="1"/>
  <c r="L15" i="20" s="1"/>
  <c r="K17" i="20"/>
  <c r="K16" i="20" s="1"/>
  <c r="K15" i="20" s="1"/>
  <c r="K46" i="20" l="1"/>
  <c r="L46" i="20"/>
  <c r="K28" i="20"/>
  <c r="L28" i="20"/>
  <c r="K76" i="20"/>
  <c r="K75" i="20" s="1"/>
  <c r="K65" i="20"/>
  <c r="L65" i="20"/>
  <c r="L107" i="20"/>
  <c r="L96" i="20" s="1"/>
  <c r="K125" i="20"/>
  <c r="K107" i="20"/>
  <c r="K96" i="20" s="1"/>
  <c r="H78" i="20"/>
  <c r="K33" i="20"/>
  <c r="L125" i="20"/>
  <c r="L33" i="20"/>
  <c r="L76" i="20" l="1"/>
  <c r="L75" i="20" s="1"/>
  <c r="H128" i="20"/>
  <c r="H126" i="20"/>
  <c r="H102" i="20"/>
  <c r="H99" i="20"/>
  <c r="H85" i="20"/>
  <c r="I59" i="20"/>
  <c r="H49" i="20"/>
  <c r="H38" i="20"/>
  <c r="H32" i="20"/>
  <c r="H31" i="20"/>
  <c r="H30" i="20"/>
  <c r="H22" i="20"/>
  <c r="H21" i="20"/>
  <c r="H18" i="20"/>
  <c r="J79" i="20"/>
  <c r="J78" i="20" s="1"/>
  <c r="J77" i="20" s="1"/>
  <c r="J34" i="20"/>
  <c r="J41" i="20"/>
  <c r="J37" i="20" s="1"/>
  <c r="J130" i="20"/>
  <c r="J128" i="20"/>
  <c r="J126" i="20"/>
  <c r="J123" i="20"/>
  <c r="J122" i="20" s="1"/>
  <c r="J119" i="20"/>
  <c r="J115" i="20"/>
  <c r="J113" i="20"/>
  <c r="J92" i="20"/>
  <c r="J72" i="20"/>
  <c r="J71" i="20" s="1"/>
  <c r="J61" i="20"/>
  <c r="J59" i="20"/>
  <c r="J58" i="20" s="1"/>
  <c r="J24" i="20"/>
  <c r="J23" i="20" s="1"/>
  <c r="J46" i="20" l="1"/>
  <c r="I28" i="20"/>
  <c r="H28" i="20" s="1"/>
  <c r="J28" i="20"/>
  <c r="J76" i="20"/>
  <c r="J75" i="20" s="1"/>
  <c r="H29" i="20"/>
  <c r="H48" i="20"/>
  <c r="J65" i="20"/>
  <c r="J107" i="20"/>
  <c r="J96" i="20" s="1"/>
  <c r="H98" i="20"/>
  <c r="H113" i="20"/>
  <c r="L132" i="20"/>
  <c r="H108" i="20"/>
  <c r="K132" i="20"/>
  <c r="H83" i="20"/>
  <c r="I41" i="20"/>
  <c r="I37" i="20" s="1"/>
  <c r="H42" i="20"/>
  <c r="H115" i="20"/>
  <c r="H116" i="20"/>
  <c r="H43" i="20"/>
  <c r="H44" i="20"/>
  <c r="I58" i="20"/>
  <c r="H58" i="20" s="1"/>
  <c r="H59" i="20"/>
  <c r="I72" i="20"/>
  <c r="H90" i="20"/>
  <c r="H119" i="20"/>
  <c r="H120" i="20"/>
  <c r="I61" i="20"/>
  <c r="I79" i="20"/>
  <c r="I77" i="20" s="1"/>
  <c r="I76" i="20" s="1"/>
  <c r="I75" i="20" s="1"/>
  <c r="H80" i="20"/>
  <c r="H92" i="20"/>
  <c r="H93" i="20"/>
  <c r="H122" i="20"/>
  <c r="H123" i="20"/>
  <c r="H130" i="20"/>
  <c r="I17" i="20"/>
  <c r="J17" i="20"/>
  <c r="J16" i="20" s="1"/>
  <c r="J15" i="20" s="1"/>
  <c r="H125" i="20"/>
  <c r="J125" i="20"/>
  <c r="J33" i="20"/>
  <c r="I16" i="20" l="1"/>
  <c r="I15" i="20" s="1"/>
  <c r="J132" i="20"/>
  <c r="H77" i="20"/>
  <c r="H61" i="20"/>
  <c r="I46" i="20"/>
  <c r="H41" i="20"/>
  <c r="H96" i="20"/>
  <c r="H107" i="20"/>
  <c r="H97" i="20"/>
  <c r="H17" i="20"/>
  <c r="I71" i="20"/>
  <c r="H72" i="20"/>
  <c r="I24" i="20"/>
  <c r="H47" i="20"/>
  <c r="H79" i="20"/>
  <c r="I34" i="20"/>
  <c r="I33" i="20" s="1"/>
  <c r="H35" i="20"/>
  <c r="H68" i="20"/>
  <c r="H34" i="20" l="1"/>
  <c r="H71" i="20"/>
  <c r="I65" i="20"/>
  <c r="H65" i="20" s="1"/>
  <c r="H46" i="20"/>
  <c r="H37" i="20"/>
  <c r="I23" i="20"/>
  <c r="H23" i="20" s="1"/>
  <c r="H24" i="20"/>
  <c r="H16" i="20"/>
  <c r="I132" i="20" l="1"/>
  <c r="H132" i="20" s="1"/>
  <c r="H135" i="20" s="1"/>
  <c r="H136" i="20" s="1"/>
  <c r="H33" i="20"/>
  <c r="H75" i="20"/>
  <c r="H76" i="20"/>
  <c r="H15" i="20"/>
</calcChain>
</file>

<file path=xl/sharedStrings.xml><?xml version="1.0" encoding="utf-8"?>
<sst xmlns="http://schemas.openxmlformats.org/spreadsheetml/2006/main" count="842" uniqueCount="381">
  <si>
    <t>к муниципальному нормативному</t>
  </si>
  <si>
    <t>правовому акту, принятому решением</t>
  </si>
  <si>
    <t>Совета депутатов городского поселения</t>
  </si>
  <si>
    <t>Сергиев Посад</t>
  </si>
  <si>
    <t>Рз</t>
  </si>
  <si>
    <t>ЦСР</t>
  </si>
  <si>
    <t>ВР</t>
  </si>
  <si>
    <t>07</t>
  </si>
  <si>
    <t>02 0 00 00000</t>
  </si>
  <si>
    <t>000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</si>
  <si>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</si>
  <si>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</si>
  <si>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</si>
  <si>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</si>
  <si>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610</t>
  </si>
  <si>
    <t>620</t>
  </si>
  <si>
    <t>Основное мероприятие "Организация и проведение мероприятий в сфере культуры"</t>
  </si>
  <si>
    <t>08</t>
  </si>
  <si>
    <t>01</t>
  </si>
  <si>
    <t>11</t>
  </si>
  <si>
    <t>Основное мероприятие "Обеспечение деятельности муниципальных учреждений культуры"</t>
  </si>
  <si>
    <t>Основное мероприятие "Обеспечение деятельности муниципальных учреждений физической культуры и спорта"</t>
  </si>
  <si>
    <t>05</t>
  </si>
  <si>
    <t>10 0 00 00000</t>
  </si>
  <si>
    <t>02</t>
  </si>
  <si>
    <t xml:space="preserve">Основное мероприятие "Капитальный ремонт, строительство и модернизация объектов теплоснабжения, водоснабжения и водоотведения" </t>
  </si>
  <si>
    <t>410</t>
  </si>
  <si>
    <t>Основное мероприятие "Энергосбережение и повышение энергетической эффективности"</t>
  </si>
  <si>
    <t>Проведение мероприятий по энергосбережению и повышению энергетической эффективности</t>
  </si>
  <si>
    <t>03</t>
  </si>
  <si>
    <t>Основное мероприятие "Газификация населенных пунктов"</t>
  </si>
  <si>
    <t>04</t>
  </si>
  <si>
    <t>12</t>
  </si>
  <si>
    <t>11 0 01 00000</t>
  </si>
  <si>
    <t>810</t>
  </si>
  <si>
    <t>540</t>
  </si>
  <si>
    <t>09</t>
  </si>
  <si>
    <t>Основное мероприятие "Содержание улично-дорожной сети и проведение мероприятий по обеспечению безопасности движения"</t>
  </si>
  <si>
    <t>13</t>
  </si>
  <si>
    <t>Основное мероприятие "Оценка недвижимости, признание прав и регулирование отношений по муниципальной собственности"</t>
  </si>
  <si>
    <t>14</t>
  </si>
  <si>
    <t>10</t>
  </si>
  <si>
    <t>Основное мероприятие "Обеспечение жильем молодых семей"</t>
  </si>
  <si>
    <t>320</t>
  </si>
  <si>
    <t xml:space="preserve">Основное мероприятие "Улучшение жилищных условий семей, имеющих семь и более детей" </t>
  </si>
  <si>
    <t>Обеспечивающая подпрограмма</t>
  </si>
  <si>
    <t xml:space="preserve">13 </t>
  </si>
  <si>
    <t>730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</si>
  <si>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электронном средстве массовой информации"</t>
  </si>
  <si>
    <t>Основное мероприятие "Информирование населения о значимых событиях и деятельности органов местного самоуправления  городского поселения в печатном средстве массовой информации"</t>
  </si>
  <si>
    <t>ВСЕГО РАСХОДОВ</t>
  </si>
  <si>
    <t>Муниципальная программа "Развитие сферы культуры, спорта и молодежного досуга в городском поселении Сергиев Посад"</t>
  </si>
  <si>
    <t>Муниципальная программа "Комплексное развитие коммунальной инфраструктуры на территории городского поселения Сергиев Посад"</t>
  </si>
  <si>
    <t>Муниципальная программа "Развитие субъектов малого и среднего предпринимательства в городском поселении Сергиев Посад"</t>
  </si>
  <si>
    <t xml:space="preserve">Муниципальная программа "Переселение граждан из аварийного жилищного фонда  в городском поселении Сергиев Посад" </t>
  </si>
  <si>
    <t>Муниципальная программа "Обеспечение жильем молодых семей городского поселения Сергиев Посад"</t>
  </si>
  <si>
    <t>Муниципальная программа "Улучшение жилищных условий семей, имеющих семь и более детей в городском поселении Сергиев Посад"</t>
  </si>
  <si>
    <t>Муниципальная программа "Организация муниципального управления в городском поселении Сергиев Посад"</t>
  </si>
  <si>
    <t>Муниципальная программа "Управление муниципальными финансами городского поселения Сергиев Посад"</t>
  </si>
  <si>
    <t>Муниципальная программа "Реализация информационной политики и развития средств массовой информации городского поселения Сергиев Посад"</t>
  </si>
  <si>
    <t>460</t>
  </si>
  <si>
    <t xml:space="preserve">Муниципальная программа "Обеспечение безопасности жизнедеятельности населения городского поселения Сергиев Посад" </t>
  </si>
  <si>
    <t>01 0 00 00000</t>
  </si>
  <si>
    <t>01 1 00 00000</t>
  </si>
  <si>
    <t>01 1 01 00000</t>
  </si>
  <si>
    <t>01 1 01 02000</t>
  </si>
  <si>
    <t>Закупка товаров, работ и услуг для обеспечения
государственных (муниципальных) нужд</t>
  </si>
  <si>
    <t>01 1 03 00000</t>
  </si>
  <si>
    <t>03 0 04 00000</t>
  </si>
  <si>
    <t>03 0 00 00000</t>
  </si>
  <si>
    <t>03 0 01 09110</t>
  </si>
  <si>
    <t>03 0 02 09120</t>
  </si>
  <si>
    <t>03 0 03 00130</t>
  </si>
  <si>
    <t>Муниципальная программа "Формирование современной городской среды городского поселения Сергиев Посад"</t>
  </si>
  <si>
    <t>04 0 00 00000</t>
  </si>
  <si>
    <t>04 1 00 00000</t>
  </si>
  <si>
    <t>04 1 01 00000</t>
  </si>
  <si>
    <t>04 2 00 00000</t>
  </si>
  <si>
    <t>04 2 01 00000</t>
  </si>
  <si>
    <t>04 1 01 09140</t>
  </si>
  <si>
    <t>05 0 00 00000</t>
  </si>
  <si>
    <t>Подпрограмма I "Капитальный ремонт и ремонт муниципального жилищного фонда, поддержка жилищного фонда с высоким уровнем износа"</t>
  </si>
  <si>
    <t>06 0 00 00000</t>
  </si>
  <si>
    <t>06 1 00 00000</t>
  </si>
  <si>
    <t>06 1 01 00180</t>
  </si>
  <si>
    <t>07 0 00 00000</t>
  </si>
  <si>
    <t>07 0 01 00000</t>
  </si>
  <si>
    <t>07 0 01 S9602</t>
  </si>
  <si>
    <t>Подпрограмма II "Капитальный ремонт и строительство объектов теплоснабжения, водоснабжения и водоотведения"</t>
  </si>
  <si>
    <t>Подпрограмма III "Энергосбережение и повышение энергетической эффективности"</t>
  </si>
  <si>
    <t>Подпрограмма IV "Газификация населенных пунктов"</t>
  </si>
  <si>
    <t>06 2 00 00000</t>
  </si>
  <si>
    <t>06 2 01 00000</t>
  </si>
  <si>
    <t>06 2 01 00290</t>
  </si>
  <si>
    <t>06 3 00 00000</t>
  </si>
  <si>
    <t>06 3 01 00000</t>
  </si>
  <si>
    <t>06 3 01 00190</t>
  </si>
  <si>
    <t>06 4 00 00000</t>
  </si>
  <si>
    <t>06 4 01 00000</t>
  </si>
  <si>
    <t>06 4 01 00390</t>
  </si>
  <si>
    <t>08 0 00 00000</t>
  </si>
  <si>
    <t>09 0 00 00000</t>
  </si>
  <si>
    <t>10 0 01 00000</t>
  </si>
  <si>
    <t>12 0 00 00000</t>
  </si>
  <si>
    <t>12 0 01 00000</t>
  </si>
  <si>
    <t>Муниципальная программа "Развитие и функционирование дорожно-транспортного комплекса городского поселения Сергиев Посад"</t>
  </si>
  <si>
    <t>13 0 00 00000</t>
  </si>
  <si>
    <t>00</t>
  </si>
  <si>
    <t>13 0 01 00000</t>
  </si>
  <si>
    <t>12 0 01 09160</t>
  </si>
  <si>
    <t>12 0 02 00000</t>
  </si>
  <si>
    <t>12 0 02 09170</t>
  </si>
  <si>
    <t>11 0 01 S0190</t>
  </si>
  <si>
    <t>09 2 02 05590</t>
  </si>
  <si>
    <t>09 2 02 00000</t>
  </si>
  <si>
    <t>09 2 01 04590</t>
  </si>
  <si>
    <t>09 2 01 03590</t>
  </si>
  <si>
    <t>09 2 01 02590</t>
  </si>
  <si>
    <t>09 2 01 01590</t>
  </si>
  <si>
    <t>09 2 01 00000</t>
  </si>
  <si>
    <t>09 2 00 00000</t>
  </si>
  <si>
    <t xml:space="preserve">09 1 03 03200 </t>
  </si>
  <si>
    <t xml:space="preserve">09 1 02 02200 </t>
  </si>
  <si>
    <t xml:space="preserve">09 1 02 00000 </t>
  </si>
  <si>
    <t xml:space="preserve">09 1 01 01200 </t>
  </si>
  <si>
    <t>09 1 00 00000</t>
  </si>
  <si>
    <t>07 0 03 09604</t>
  </si>
  <si>
    <t>Основное мероприятие "Переселение  граждан из аварийного жилищного фонда (софинансирование приобретения жилых помещений)"</t>
  </si>
  <si>
    <t>Основное мероприятие "Переселение  граждан из аварийного жилищного фонда (строительство МКД)"</t>
  </si>
  <si>
    <t>07 0 02 00000</t>
  </si>
  <si>
    <t>07 0 02 09604</t>
  </si>
  <si>
    <t>07 0 03 00000</t>
  </si>
  <si>
    <t>Подпрограмма I "Организация и проведение мероприятий в сфере культуры, физической культуры и спорта, молодежной политики"</t>
  </si>
  <si>
    <t>Подпрограмма II "Обеспечение деятельности муниципальных учреждений в сфере культуры, физической культуры и спорта"</t>
  </si>
  <si>
    <t>06 1 02 00280</t>
  </si>
  <si>
    <t>Основное мероприятие "Организации транспортного обслуживания населения"</t>
  </si>
  <si>
    <t xml:space="preserve">Подпрограмма II "Развитие и функционирование улично – дорожной сети автомобильных дорог  и обеспечение безопасности дорожного движения"  </t>
  </si>
  <si>
    <t>Основное мероприятие "Капитальный ремонт и ремонт автомобильных дорог общего пользования городского поселения"</t>
  </si>
  <si>
    <t>04 2 01 08004</t>
  </si>
  <si>
    <t>04 2 03 00000</t>
  </si>
  <si>
    <t>04 2 03 08004</t>
  </si>
  <si>
    <t>01 1 04 00000</t>
  </si>
  <si>
    <t>Основное мероприятие "Обеспечение деятельности ликвидационной комиссии Администрации"</t>
  </si>
  <si>
    <t>Мероприятия по обеспечению деятельности ликвидационной комиссии Администрации</t>
  </si>
  <si>
    <t>08 1 00 00000</t>
  </si>
  <si>
    <t xml:space="preserve">Основное мероприятие "Комплексное благоустройство, включая озеленение, уличное освещение и содержание внутриквартальных дорог" </t>
  </si>
  <si>
    <t>08 1 01 00000</t>
  </si>
  <si>
    <t xml:space="preserve">Проведение мероприятий по комплексному благоустройству, включая озеленение, уличное освещение и содержание внутриквартальных дорог </t>
  </si>
  <si>
    <t>08 1 01 11200</t>
  </si>
  <si>
    <t>08 1 02 00000</t>
  </si>
  <si>
    <t>08 1 03 06004</t>
  </si>
  <si>
    <t>08 2 00 00000</t>
  </si>
  <si>
    <t>08 2 01 00000</t>
  </si>
  <si>
    <t>в том числе:</t>
  </si>
  <si>
    <t xml:space="preserve">средства бюджета городского поселения </t>
  </si>
  <si>
    <t xml:space="preserve">средства бюджета Московской области </t>
  </si>
  <si>
    <t>средства федерального бюджета и Фонда  содействия реформированию жилищно-коммунального хозяйства</t>
  </si>
  <si>
    <t>Наименование муниципальной целевой программы</t>
  </si>
  <si>
    <t>ПРз</t>
  </si>
  <si>
    <t>Код                  главного распорядителя (распорядителя)</t>
  </si>
  <si>
    <t>Всего</t>
  </si>
  <si>
    <t>всего</t>
  </si>
  <si>
    <t>в т.ч. за счет средств бюджета Сергиево-Посадского муниципального района</t>
  </si>
  <si>
    <t>1.1</t>
  </si>
  <si>
    <t>1</t>
  </si>
  <si>
    <t>1.1.1</t>
  </si>
  <si>
    <t>1.1.1.1</t>
  </si>
  <si>
    <t>1.1.3</t>
  </si>
  <si>
    <t>1.1.4</t>
  </si>
  <si>
    <t>2</t>
  </si>
  <si>
    <t>2.1.</t>
  </si>
  <si>
    <t>2.1.1.2</t>
  </si>
  <si>
    <t>3</t>
  </si>
  <si>
    <t>3.1</t>
  </si>
  <si>
    <t>3.2</t>
  </si>
  <si>
    <t>3.3</t>
  </si>
  <si>
    <t>3.4</t>
  </si>
  <si>
    <t>4</t>
  </si>
  <si>
    <t>4.1</t>
  </si>
  <si>
    <t>4.1.1</t>
  </si>
  <si>
    <t xml:space="preserve"> Мероприятия по организации транспортного обслуживания населения. Закупка товаров, работ и услуг для обеспечения государственных (муниципальных) нужд </t>
  </si>
  <si>
    <t>4.2</t>
  </si>
  <si>
    <t>4.2.1</t>
  </si>
  <si>
    <t>4.2.1.1</t>
  </si>
  <si>
    <t>4.2.3</t>
  </si>
  <si>
    <t>4.2.3.1</t>
  </si>
  <si>
    <t>5</t>
  </si>
  <si>
    <t>5.1</t>
  </si>
  <si>
    <t>6</t>
  </si>
  <si>
    <t>6.1</t>
  </si>
  <si>
    <t>6.1.1</t>
  </si>
  <si>
    <t>6.2</t>
  </si>
  <si>
    <t>Основное мероприятие "Прочие мероприятия по переселению граждан"</t>
  </si>
  <si>
    <t>Мероприятия по переселению граждан из аварийного жилищного фонда</t>
  </si>
  <si>
    <t>6.2.1</t>
  </si>
  <si>
    <t>6.2.1.1</t>
  </si>
  <si>
    <t>6.1.2</t>
  </si>
  <si>
    <t>6.3</t>
  </si>
  <si>
    <t>6.3.1</t>
  </si>
  <si>
    <t>6.3.1.1</t>
  </si>
  <si>
    <t>6.4</t>
  </si>
  <si>
    <t>6.4.1</t>
  </si>
  <si>
    <t>6.4.1.1</t>
  </si>
  <si>
    <t>Проведение мероприятий по газификации населенных пунктов. Бюджетные инвестиции</t>
  </si>
  <si>
    <t>7</t>
  </si>
  <si>
    <t>7.1</t>
  </si>
  <si>
    <t>7.1.1</t>
  </si>
  <si>
    <t>7.2</t>
  </si>
  <si>
    <t>7.2.1</t>
  </si>
  <si>
    <t>7.2.2</t>
  </si>
  <si>
    <t>7.3</t>
  </si>
  <si>
    <t>7.3.1</t>
  </si>
  <si>
    <t>7.3.1.1</t>
  </si>
  <si>
    <t>7.3.1.2</t>
  </si>
  <si>
    <t>8</t>
  </si>
  <si>
    <t>8.1</t>
  </si>
  <si>
    <t>8.1.1</t>
  </si>
  <si>
    <t>8.1.2</t>
  </si>
  <si>
    <t>8.1.2.1.</t>
  </si>
  <si>
    <t>8.2</t>
  </si>
  <si>
    <t>8.2.1</t>
  </si>
  <si>
    <t>8.2.1.1</t>
  </si>
  <si>
    <t>8.1.3</t>
  </si>
  <si>
    <t>9</t>
  </si>
  <si>
    <t>9.1</t>
  </si>
  <si>
    <t>9.1.1</t>
  </si>
  <si>
    <t>9.1.2</t>
  </si>
  <si>
    <t xml:space="preserve">Организация и проведение мероприятий в сфере культуры, включая праздничные и культурно-массовые мероприятия. Субсидии бюджетным учреждениям </t>
  </si>
  <si>
    <t>9.1.2.1</t>
  </si>
  <si>
    <t>9.1.3</t>
  </si>
  <si>
    <t>9.2</t>
  </si>
  <si>
    <t>9.2.1</t>
  </si>
  <si>
    <t xml:space="preserve">Обеспечение деятельности муниципальных учреждений культуры. Субсидии бюджетным учреждениям </t>
  </si>
  <si>
    <t>9.2.1.1</t>
  </si>
  <si>
    <t>9.2.1.2</t>
  </si>
  <si>
    <t xml:space="preserve">Обеспечение деятельности автономных учреждений культуры. Субсидии автономным учреждениям </t>
  </si>
  <si>
    <t>9.2.1.3</t>
  </si>
  <si>
    <t xml:space="preserve">Обеспечение деятельности библиотек. Субсидии бюджетным учреждениям </t>
  </si>
  <si>
    <t>9.2.1.4</t>
  </si>
  <si>
    <t xml:space="preserve">Обеспечение деятельности театров, цирков, концертных и других организаций исполнительских искусств. Субсидии бюджетным учреждениям </t>
  </si>
  <si>
    <t>9.2.2</t>
  </si>
  <si>
    <t>9.2.2.1</t>
  </si>
  <si>
    <t>Обеспечение деятельности муниципальных учреждений физической культуры и спорта. Субсидии бюджетным учреждениям</t>
  </si>
  <si>
    <t>9.3</t>
  </si>
  <si>
    <t>9.3.1</t>
  </si>
  <si>
    <t>10.1</t>
  </si>
  <si>
    <t>10.1.1</t>
  </si>
  <si>
    <t>Софинансирование расходов по реализации подпрограммы "Обеспечение жильем молодых семей" государственной программы Московской области "Жилище". Социальные выплаты гражданам, кроме публичных
нормативных социальных выплат</t>
  </si>
  <si>
    <t>11 1 00 00000</t>
  </si>
  <si>
    <t>11.1</t>
  </si>
  <si>
    <t>11.1.1</t>
  </si>
  <si>
    <t>12.1</t>
  </si>
  <si>
    <t>12.1.1</t>
  </si>
  <si>
    <t>Мероприятия по информированию населения о значимых событиях и деятельности органов местного самоуправления  городского поселения в электронном средстве массовой информации. Закупка товаров, работ и услуг для обеспечения
государственных (муниципальных) нужд</t>
  </si>
  <si>
    <t>12.2</t>
  </si>
  <si>
    <t xml:space="preserve">Мероприятия по информированию населения о значимых событиях  и деятельности органов местного самоуправления городского поселения в печатном средстве массовой информации. Закупка товаров, работ и услуг для обеспечения
государственных (муниципальных) нужд </t>
  </si>
  <si>
    <t>13.1</t>
  </si>
  <si>
    <t>Основное мероприятие "Процентные платежи по долговым обязательствам". Обслуживание муниципального долга</t>
  </si>
  <si>
    <t>6.2.1.2</t>
  </si>
  <si>
    <t xml:space="preserve">Предоставление субсидий бюджетным, автономным учреждениям и иным некоммерческим организациям. Субсидии бюджетным учреждениям </t>
  </si>
  <si>
    <t>1.1.1.1.2</t>
  </si>
  <si>
    <t>Приложение № 7</t>
  </si>
  <si>
    <t>Муниципальная программа "Управление муниципальным имуществом городского поселения Сергиев Посад"</t>
  </si>
  <si>
    <t>2.1.1.</t>
  </si>
  <si>
    <t>02 0 01 00000</t>
  </si>
  <si>
    <t>02 0 01 00120</t>
  </si>
  <si>
    <t xml:space="preserve">Иные бюджетные ассигнования. Уплата налогов, сборов и иных платежей
</t>
  </si>
  <si>
    <t>850</t>
  </si>
  <si>
    <t xml:space="preserve">Основное мероприятие "Устройство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 </t>
  </si>
  <si>
    <t>936</t>
  </si>
  <si>
    <t>1.1.1.1.4</t>
  </si>
  <si>
    <t>Уплата налогов, сборов и иных платежей</t>
  </si>
  <si>
    <t>Межбюджетные трансферты Сергиево-Посадскому муниципальному району в рамках осуществления дорожной деятельности по капитальному ремонту и ремонту автомобильных дорог общего пользования городского поселения</t>
  </si>
  <si>
    <t>4.2.1.2</t>
  </si>
  <si>
    <t xml:space="preserve">Межбюджетные трансферты Сергиево-Посадскому муниципальному району в рамках осуществления дорожной деятельности </t>
  </si>
  <si>
    <t>Основное мероприятие "Ремонт асфальтового покрытия дворовых территорий городского поселения"</t>
  </si>
  <si>
    <t>05 0 01 08664</t>
  </si>
  <si>
    <t>Основное мероприятие "Обеспечение жителей городского поселения Сергиев Посад услугами торговли и бытового обслуживания" Межбюджетные трансферты Сергиево-Посадскому муниципальному району для обеспечения жителей городского поселения услугами торговли и бытового обслуживания</t>
  </si>
  <si>
    <t>05 0 02 07774</t>
  </si>
  <si>
    <t>8.1.1.2</t>
  </si>
  <si>
    <t>Межбюджетные трансферты Сергиево-Посадскому муниципальному району  в рамках организации благоустройства  территории городского поселения (в части средств размещения информации)</t>
  </si>
  <si>
    <t>08 1 01 08774</t>
  </si>
  <si>
    <t>08 1 02 S2630</t>
  </si>
  <si>
    <t>08 1 04 S2660</t>
  </si>
  <si>
    <t>8.1.4</t>
  </si>
  <si>
    <t xml:space="preserve">Основное мероприятие "Комплексная борьба с борщевиком" </t>
  </si>
  <si>
    <t>8.1.5</t>
  </si>
  <si>
    <t>Основное мероприятие "Приобретение техники для нужд благоустройства"</t>
  </si>
  <si>
    <t>08 1 05 S1360</t>
  </si>
  <si>
    <t>08 1 06 00000</t>
  </si>
  <si>
    <t>Подпрограмма II "Создание условий для обеспечения комфортного проживания жителей в многоквартирных домах городского поселения"</t>
  </si>
  <si>
    <t>08 2 01 S0950</t>
  </si>
  <si>
    <t>8.1.6</t>
  </si>
  <si>
    <t>04 2 01 S0240</t>
  </si>
  <si>
    <t>06 2 01 S0330</t>
  </si>
  <si>
    <t>8.1.4.2</t>
  </si>
  <si>
    <t>08 1 04 00000</t>
  </si>
  <si>
    <t>Мероприятия по комплексной борьбе с борщевиком</t>
  </si>
  <si>
    <t>8.1.5.1</t>
  </si>
  <si>
    <t xml:space="preserve">Приобретение техники для нужд благоустройства </t>
  </si>
  <si>
    <t xml:space="preserve">Проведение мероприятий по капитальному ремонту, приобретению, монтаж и ввод в эксплуатацию объектов водоснабжения </t>
  </si>
  <si>
    <t>№ п/п</t>
  </si>
  <si>
    <t>Подпрограмма IV "Благоустройство и строительство парков культуры и отдыха"</t>
  </si>
  <si>
    <t>09 4 00 00000</t>
  </si>
  <si>
    <t xml:space="preserve">Обеспечение мероприятий по переселению граждан из аварийного жилищного фонда  (софинансирование приобретения жилых помещений).  Бюджетные инвестиции </t>
  </si>
  <si>
    <t>8.1.1.3</t>
  </si>
  <si>
    <t>8.1.1.3.1</t>
  </si>
  <si>
    <t>8.1.1.3.2</t>
  </si>
  <si>
    <t>8.1.1.3.3</t>
  </si>
  <si>
    <t>08 1 05 00000</t>
  </si>
  <si>
    <t>9.1.2.2</t>
  </si>
  <si>
    <t>10 0 01 L4970</t>
  </si>
  <si>
    <t>Оценка недвижимости, признание прав и регулирование отношений по муниципальной собственности</t>
  </si>
  <si>
    <t>2.1.1.1</t>
  </si>
  <si>
    <t>6.4.1.2</t>
  </si>
  <si>
    <t>840</t>
  </si>
  <si>
    <t>8.1.6.3</t>
  </si>
  <si>
    <t>08 1 06 08004</t>
  </si>
  <si>
    <t xml:space="preserve">Проведение мероприятий по газификации населенных пунктов. Закупка товаров, работ и услуг для обеспечения государственных (муниципальных) нужд </t>
  </si>
  <si>
    <t xml:space="preserve">Межбюджетные трансферты Сергиево-Посадскому муниципальному району в рамках осуществления дорожной деятельности по ремонту асфальтового покрытия дворовых территорий многоквартирных домов городского поселения и проездов к ним </t>
  </si>
  <si>
    <t>06 2 02 00490</t>
  </si>
  <si>
    <t xml:space="preserve">Подпрограмма I "Комфортная городская среда" </t>
  </si>
  <si>
    <t xml:space="preserve">Мероприятия по устройству и капитальному ремонту электросетевого хозяйства, систем наружного освещения и архитектурно-художественного освещения в рамках реализации приоритетного проекта "Светлый город". Закупка товаров, работ и услуг для обеспечения государственных (муниципальных) нужд
</t>
  </si>
  <si>
    <t>Межбюджетные трансферты Сергиево-Посадскому муниципальному району в рамках осуществления дорожной деятельности на реализацию мероприятий государственной программы Московской области по капитальному ремонту и ремонту автомобильных дорог общего пользования городского поселения, в том  числе замене и установке остановочных павильонов</t>
  </si>
  <si>
    <t>6.2.2</t>
  </si>
  <si>
    <t xml:space="preserve">Мероприятия по улучшению жилищных условий семей, имеющих семь и более детей. Социальные выплаты гражданам, кроме публичных нормативных социальных выплат </t>
  </si>
  <si>
    <t>Основное мероприятие  "Приведение в надлежащее состояние подъездов в многоквартирных домах"</t>
  </si>
  <si>
    <t xml:space="preserve">Подпрограмма I "Создание условий для предоставления транспортных услуг населению и организация транспортного обслуживания населения в границах городского поселения Сергиев Посад" </t>
  </si>
  <si>
    <t>Основное мероприятие «Создание, развитие и сопровождение цифровых платформ в социально-значимых сферах деятельности»</t>
  </si>
  <si>
    <t>6.1.3</t>
  </si>
  <si>
    <t>6.1.3.1</t>
  </si>
  <si>
    <t>06 1 03 00000</t>
  </si>
  <si>
    <t xml:space="preserve">Предоставление доступа к электронным сервисам цифровой инфраструктуры в сфере жилищно-коммунального хозяйства </t>
  </si>
  <si>
    <t>Основное мероприятие "Финансовая поддержка субъектам малого и среднего предпринимательства" Межбюджетные трансферты Сергиево-Посадскому муниципальному району  в рамках создания условий для развития малого и среднего предпринимательства на территории городского поселения на цели субсидирования субъектов малого и среднего предпринимательства</t>
  </si>
  <si>
    <r>
      <t>от</t>
    </r>
    <r>
      <rPr>
        <u/>
        <sz val="10"/>
        <rFont val="Times New Roman Cyr"/>
        <charset val="204"/>
      </rPr>
      <t xml:space="preserve">                         </t>
    </r>
    <r>
      <rPr>
        <sz val="10"/>
        <rFont val="Times New Roman Cyr"/>
        <family val="1"/>
        <charset val="204"/>
      </rPr>
      <t>№ ________________</t>
    </r>
    <r>
      <rPr>
        <u/>
        <sz val="10"/>
        <rFont val="Times New Roman Cyr"/>
        <charset val="204"/>
      </rPr>
      <t xml:space="preserve"> </t>
    </r>
    <r>
      <rPr>
        <sz val="10"/>
        <rFont val="Times New Roman Cyr"/>
        <charset val="204"/>
      </rPr>
      <t xml:space="preserve">                   </t>
    </r>
  </si>
  <si>
    <t>Характеристика муниципальных   программ, предусмотренных к финансированию за счет средств бюджета городского поселения Сергиев Посад на 2019 год</t>
  </si>
  <si>
    <t>(тысяч рублей)</t>
  </si>
  <si>
    <t>09 4 01 S0070</t>
  </si>
  <si>
    <t xml:space="preserve">09 1 05 S1140 </t>
  </si>
  <si>
    <t>9.1.4</t>
  </si>
  <si>
    <t>9.1.5</t>
  </si>
  <si>
    <t xml:space="preserve">09 1 04 S2610 </t>
  </si>
  <si>
    <t xml:space="preserve">Основное мероприятие "Организация и проведение мероприятий в сфере физической культуры и спорта". Организация и проведение мероприятий в сфере физической культуры и спорта. Субсидии бюджетным учреждениям </t>
  </si>
  <si>
    <t xml:space="preserve">Основное мероприятие "Организация и проведение мероприятий для детей и молодежи". Организация и проведение мероприятий для детей и молодежи. Субсидии бюджетным учреждениям  </t>
  </si>
  <si>
    <t xml:space="preserve">Организация и проведение мероприятий в сфере культуры, включая праздничные и культурно-массовые мероприятия. Субсидии автономным учреждениям </t>
  </si>
  <si>
    <t xml:space="preserve">Основное мероприятие "Содержание мест захоронения". Межбюджетные трансферты Сергиево-Посадскому муниципальному району  для организации ритуальных услуг и содержания мест захоронений в границах населенных пунктов городского поселения </t>
  </si>
  <si>
    <r>
      <t xml:space="preserve">Основное мероприятие "Организация обеспечения бесперебойной поставки тепловой энергии и поставки горячей воды населению, в том числе в случае неисполнения теплоснабжающими организациями своих обязательств, включая работы по подготовке к зиме, погашению задолженности, приводящей к снижению надежности теплоснабжения, водоснабжения, водоотведения; муниципальные гарантии и др." </t>
    </r>
    <r>
      <rPr>
        <sz val="8"/>
        <rFont val="Times New Roman"/>
        <family val="1"/>
        <charset val="204"/>
      </rPr>
  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  </r>
  </si>
  <si>
    <t xml:space="preserve">Проведение мероприятий по капитальному ремонту, строительству и модернизации объектов теплоснабжения, водоснабжения и водоотведения. Закупка товаров, работ и услуг для обеспечения государственных (муниципальных) нужд  </t>
  </si>
  <si>
    <t>06 1 03 S0940</t>
  </si>
  <si>
    <t>Основное мероприятие "Капитальный ремонт общего имущества в многоквартирных домах". Взносы на капитальный ремонт общего имущества в многоквартирных домах</t>
  </si>
  <si>
    <t>Основное мероприятие "Ремонт муниципального жилищного фонда, поддержка жилищного фонда с высоким уровнем износа". Проведение мероприятий по капитальному ремонту и ремонту муниципального жилищного фонда</t>
  </si>
  <si>
    <t>5.2.</t>
  </si>
  <si>
    <t>Основное мероприятие "Обеспечение первичных мер пожарной безопасности". Иные закупки товаров, работ и услуг для обеспечения государственных (муниципальных) нужд</t>
  </si>
  <si>
    <t>Основное мероприятие "Проведение мероприятий по профилактике терроризма и экстремизма на территории городского поселения". Иные закупки товаров, работ и услуг для обеспечения государственных (муниципальных) нужд</t>
  </si>
  <si>
    <t>Основное мероприятие "Организация и осуществление мероприятий по гражданской обороне". Иные закупки товаров, работ и услуг для обеспечения государственных (муниципальных) нужд</t>
  </si>
  <si>
    <t>Основное мероприятие "Предупреждение и ликвидация последствий чрезвычайных ситуаций и стихийных бедствий природного и техногенного характера". Иные закупки товаров, работ и услуг для обеспечения государственных (муниципальных) нужд</t>
  </si>
  <si>
    <t>Основное мероприятие "Осуществление закупок для муниципальных нужд". Межбюджетные трансферты  Сергиево-Посадскому муниципальному району  в рамках организации осуществления закупок товаров, работ, услуг для нужд городского поселения</t>
  </si>
  <si>
    <t>Основное мероприятие "Социальное обеспечение". Доплаты к пенсиям муниципальных служащих</t>
  </si>
  <si>
    <t xml:space="preserve">Основное мероприятие "Организация и проведение мероприятий по благоустройству парка Скитские пруды". Субсидии автономным учреждениям </t>
  </si>
  <si>
    <t>6.2.1.3</t>
  </si>
  <si>
    <t>Строительство и реконструкция объектов очистки сточных вод в целях сохранения и предотвращения загрязнения реки Волги</t>
  </si>
  <si>
    <t>06 2 01 S4010</t>
  </si>
  <si>
    <t>9.1.4.1</t>
  </si>
  <si>
    <t>Основное мероприятие "Создание в Московской области условий для занятий физической культурой и спортом"</t>
  </si>
  <si>
    <t>Подготовка основания, приобретение и установка плоскостных спортивных сооружений. Закупка товаров, работ и услуг для обеспечения государственных (муниципальных) нужд</t>
  </si>
  <si>
    <t>Основное мероприятие "Создание скейт-парков в муниципальных образованиях Московской области"</t>
  </si>
  <si>
    <t>Подготовка основания, приобретение и установка скейт-парков в муниципальных образованиях Московской области. Закупка товаров, работ и услуг для обеспечения государственных (муниципальных) нужд</t>
  </si>
  <si>
    <t>9.1.5.1</t>
  </si>
  <si>
    <t>9.4</t>
  </si>
  <si>
    <t>Подпрограмма V "Поддержка творческой деятельности и укрепление материально-технической базы муниципальных театров"</t>
  </si>
  <si>
    <t>09 5 00 00000</t>
  </si>
  <si>
    <t>9.4.1</t>
  </si>
  <si>
    <t>Организация и проведение мероприятий по поддержке творческой деятельности театра. Субсидии бюджетным учреждениям</t>
  </si>
  <si>
    <t>09 5 01 L4660</t>
  </si>
  <si>
    <t>8.2.1.2</t>
  </si>
  <si>
    <t>Установка камер видеонаблюдения в подъездах многоквартирных домов.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</si>
  <si>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Проведение мероприятий по ремонту подъездов  в многоквартирных домах.  Иные бюджетные ассигнования.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</si>
  <si>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08 2 01 S0970</t>
  </si>
  <si>
    <t>4.1.1.1</t>
  </si>
  <si>
    <t>Обеспечение мероприятий по переселению граждан из аварийного жилищного фонда  (строительство внешних тепловых сетей к строящемуся МКД и др.)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</si>
  <si>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мероприятий по переселению граждан из аварийного жилищного фонда  (софинансирование строительства МКД) 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</si>
</sst>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 Cyr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0"/>
      <name val="Times New Roman Cyr"/>
      <charset val="204"/>
    </font>
    <font>
      <sz val="10"/>
      <name val="Times New Roman Cyr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11" fillId="2" borderId="0" xfId="0" applyFont="1" applyFill="1"/>
    <xf numFmtId="0" fontId="2" fillId="2" borderId="0" xfId="0" applyFont="1" applyFill="1"/>
    <xf numFmtId="0" fontId="0" fillId="2" borderId="0" xfId="0" applyFont="1" applyFill="1"/>
    <xf numFmtId="0" fontId="1" fillId="2" borderId="0" xfId="0" applyFont="1" applyFill="1"/>
    <xf numFmtId="0" fontId="4" fillId="2" borderId="0" xfId="0" applyFont="1" applyFill="1"/>
    <xf numFmtId="164" fontId="4" fillId="2" borderId="0" xfId="0" applyNumberFormat="1" applyFont="1" applyFill="1"/>
    <xf numFmtId="0" fontId="4" fillId="2" borderId="0" xfId="0" applyFont="1" applyFill="1" applyAlignment="1">
      <alignment horizontal="center"/>
    </xf>
    <xf numFmtId="0" fontId="0" fillId="2" borderId="3" xfId="0" applyFont="1" applyFill="1" applyBorder="1"/>
    <xf numFmtId="0" fontId="8" fillId="2" borderId="6" xfId="0" applyFont="1" applyFill="1" applyBorder="1"/>
    <xf numFmtId="0" fontId="8" fillId="2" borderId="3" xfId="0" applyFont="1" applyFill="1" applyBorder="1"/>
    <xf numFmtId="0" fontId="0" fillId="2" borderId="8" xfId="0" applyFont="1" applyFill="1" applyBorder="1"/>
    <xf numFmtId="0" fontId="8" fillId="2" borderId="9" xfId="0" applyFont="1" applyFill="1" applyBorder="1"/>
    <xf numFmtId="0" fontId="8" fillId="2" borderId="8" xfId="0" applyFont="1" applyFill="1" applyBorder="1"/>
    <xf numFmtId="0" fontId="5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7" fillId="2" borderId="6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/>
    <xf numFmtId="164" fontId="9" fillId="2" borderId="1" xfId="0" applyNumberFormat="1" applyFont="1" applyFill="1" applyBorder="1" applyAlignment="1"/>
    <xf numFmtId="49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wrapText="1"/>
    </xf>
    <xf numFmtId="164" fontId="10" fillId="2" borderId="1" xfId="0" applyNumberFormat="1" applyFont="1" applyFill="1" applyBorder="1"/>
    <xf numFmtId="164" fontId="10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0" fontId="10" fillId="2" borderId="1" xfId="0" applyFont="1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/>
    <xf numFmtId="0" fontId="5" fillId="2" borderId="4" xfId="0" applyFont="1" applyFill="1" applyBorder="1" applyAlignment="1"/>
    <xf numFmtId="0" fontId="5" fillId="2" borderId="2" xfId="0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/>
    <xf numFmtId="0" fontId="14" fillId="2" borderId="3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/>
    <xf numFmtId="0" fontId="3" fillId="2" borderId="0" xfId="0" applyFont="1" applyFill="1" applyAlignment="1">
      <alignment horizont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6"/>
  <sheetViews>
    <sheetView tabSelected="1" view="pageBreakPreview" topLeftCell="A72" zoomScaleSheetLayoutView="100" workbookViewId="0">
      <selection activeCell="D47" sqref="D47"/>
    </sheetView>
  </sheetViews>
  <sheetFormatPr defaultColWidth="8.88671875" defaultRowHeight="13.2" x14ac:dyDescent="0.25"/>
  <cols>
    <col min="1" max="1" width="9.5546875" style="1" customWidth="1"/>
    <col min="2" max="2" width="43.5546875" style="1" customWidth="1"/>
    <col min="3" max="3" width="5.33203125" style="1" customWidth="1"/>
    <col min="4" max="4" width="6.44140625" style="1" customWidth="1"/>
    <col min="5" max="5" width="14.109375" style="1" customWidth="1"/>
    <col min="6" max="6" width="13.5546875" style="1" customWidth="1"/>
    <col min="7" max="7" width="15.33203125" style="2" customWidth="1"/>
    <col min="8" max="9" width="13.109375" style="1" customWidth="1"/>
    <col min="10" max="10" width="14.6640625" style="1" customWidth="1"/>
    <col min="11" max="11" width="12" style="1" customWidth="1"/>
    <col min="12" max="12" width="15" style="1" customWidth="1"/>
    <col min="13" max="16384" width="8.88671875" style="1"/>
  </cols>
  <sheetData>
    <row r="1" spans="1:12" x14ac:dyDescent="0.25">
      <c r="J1" s="3"/>
      <c r="K1" s="3"/>
    </row>
    <row r="2" spans="1:12" x14ac:dyDescent="0.25">
      <c r="E2" s="4"/>
      <c r="F2" s="5"/>
      <c r="G2" s="5"/>
      <c r="J2" s="4" t="s">
        <v>261</v>
      </c>
      <c r="K2" s="4"/>
    </row>
    <row r="3" spans="1:12" x14ac:dyDescent="0.25">
      <c r="E3" s="4"/>
      <c r="F3" s="5"/>
      <c r="G3" s="5"/>
      <c r="J3" s="4" t="s">
        <v>0</v>
      </c>
      <c r="K3" s="4"/>
    </row>
    <row r="4" spans="1:12" x14ac:dyDescent="0.25">
      <c r="E4" s="4"/>
      <c r="F4" s="5"/>
      <c r="G4" s="5"/>
      <c r="J4" s="4" t="s">
        <v>1</v>
      </c>
      <c r="K4" s="4"/>
    </row>
    <row r="5" spans="1:12" x14ac:dyDescent="0.25">
      <c r="E5" s="4"/>
      <c r="F5" s="5"/>
      <c r="G5" s="5"/>
      <c r="J5" s="4" t="s">
        <v>2</v>
      </c>
      <c r="K5" s="4"/>
    </row>
    <row r="6" spans="1:12" x14ac:dyDescent="0.25">
      <c r="E6" s="4"/>
      <c r="F6" s="5"/>
      <c r="G6" s="5"/>
      <c r="J6" s="4" t="s">
        <v>3</v>
      </c>
      <c r="K6" s="4"/>
    </row>
    <row r="7" spans="1:12" x14ac:dyDescent="0.25">
      <c r="B7" s="4"/>
      <c r="C7" s="4"/>
      <c r="D7" s="4"/>
      <c r="E7" s="4"/>
      <c r="F7" s="6"/>
      <c r="G7" s="6"/>
      <c r="H7" s="2"/>
      <c r="J7" s="4" t="s">
        <v>334</v>
      </c>
      <c r="K7" s="6"/>
      <c r="L7" s="6"/>
    </row>
    <row r="8" spans="1:12" x14ac:dyDescent="0.25">
      <c r="A8" s="6"/>
      <c r="B8" s="6"/>
      <c r="D8" s="4"/>
      <c r="E8" s="6"/>
      <c r="F8" s="6"/>
      <c r="G8" s="1"/>
      <c r="J8" s="5"/>
      <c r="K8" s="6"/>
      <c r="L8" s="6"/>
    </row>
    <row r="9" spans="1:12" ht="56.4" customHeight="1" x14ac:dyDescent="0.3">
      <c r="B9" s="61" t="s">
        <v>335</v>
      </c>
      <c r="C9" s="61"/>
      <c r="D9" s="61"/>
      <c r="E9" s="61"/>
      <c r="F9" s="61"/>
      <c r="G9" s="61"/>
      <c r="H9" s="61"/>
      <c r="I9" s="61"/>
      <c r="J9" s="3"/>
      <c r="K9" s="3"/>
      <c r="L9" s="7"/>
    </row>
    <row r="10" spans="1:12" ht="15.6" x14ac:dyDescent="0.3">
      <c r="B10" s="7"/>
      <c r="C10" s="7"/>
      <c r="D10" s="7"/>
      <c r="E10" s="7"/>
      <c r="F10" s="7"/>
      <c r="G10" s="7"/>
      <c r="H10" s="8"/>
      <c r="I10" s="7"/>
      <c r="J10" s="7"/>
      <c r="K10" s="7"/>
      <c r="L10" s="9" t="s">
        <v>336</v>
      </c>
    </row>
    <row r="11" spans="1:12" ht="15.6" customHeight="1" x14ac:dyDescent="0.25">
      <c r="A11" s="10"/>
      <c r="B11" s="11"/>
      <c r="C11" s="12"/>
      <c r="D11" s="12"/>
      <c r="E11" s="12"/>
      <c r="F11" s="12"/>
      <c r="G11" s="57" t="s">
        <v>159</v>
      </c>
      <c r="H11" s="12"/>
      <c r="I11" s="51" t="s">
        <v>153</v>
      </c>
      <c r="J11" s="52"/>
      <c r="K11" s="53"/>
      <c r="L11" s="54"/>
    </row>
    <row r="12" spans="1:12" ht="44.4" customHeight="1" x14ac:dyDescent="0.25">
      <c r="A12" s="13"/>
      <c r="B12" s="14"/>
      <c r="C12" s="15"/>
      <c r="D12" s="15"/>
      <c r="E12" s="15"/>
      <c r="F12" s="15"/>
      <c r="G12" s="62"/>
      <c r="H12" s="15"/>
      <c r="I12" s="55" t="s">
        <v>154</v>
      </c>
      <c r="J12" s="56"/>
      <c r="K12" s="57" t="s">
        <v>155</v>
      </c>
      <c r="L12" s="59" t="s">
        <v>156</v>
      </c>
    </row>
    <row r="13" spans="1:12" ht="75.599999999999994" customHeight="1" x14ac:dyDescent="0.25">
      <c r="A13" s="16" t="s">
        <v>301</v>
      </c>
      <c r="B13" s="17" t="s">
        <v>157</v>
      </c>
      <c r="C13" s="18" t="s">
        <v>4</v>
      </c>
      <c r="D13" s="18" t="s">
        <v>158</v>
      </c>
      <c r="E13" s="18" t="s">
        <v>5</v>
      </c>
      <c r="F13" s="18" t="s">
        <v>6</v>
      </c>
      <c r="G13" s="63"/>
      <c r="H13" s="18" t="s">
        <v>160</v>
      </c>
      <c r="I13" s="19" t="s">
        <v>161</v>
      </c>
      <c r="J13" s="20" t="s">
        <v>162</v>
      </c>
      <c r="K13" s="58"/>
      <c r="L13" s="60"/>
    </row>
    <row r="14" spans="1:12" ht="15.6" x14ac:dyDescent="0.3">
      <c r="A14" s="21">
        <v>1</v>
      </c>
      <c r="B14" s="22">
        <v>2</v>
      </c>
      <c r="C14" s="23">
        <v>3</v>
      </c>
      <c r="D14" s="23">
        <v>4</v>
      </c>
      <c r="E14" s="23">
        <v>5</v>
      </c>
      <c r="F14" s="23">
        <v>6</v>
      </c>
      <c r="G14" s="23">
        <v>7</v>
      </c>
      <c r="H14" s="24">
        <v>8</v>
      </c>
      <c r="I14" s="24">
        <v>9</v>
      </c>
      <c r="J14" s="25">
        <v>10</v>
      </c>
      <c r="K14" s="25">
        <v>11</v>
      </c>
      <c r="L14" s="25">
        <v>12</v>
      </c>
    </row>
    <row r="15" spans="1:12" ht="45.6" customHeight="1" x14ac:dyDescent="0.25">
      <c r="A15" s="26" t="s">
        <v>164</v>
      </c>
      <c r="B15" s="27" t="s">
        <v>57</v>
      </c>
      <c r="C15" s="28" t="s">
        <v>107</v>
      </c>
      <c r="D15" s="28" t="s">
        <v>107</v>
      </c>
      <c r="E15" s="28" t="s">
        <v>62</v>
      </c>
      <c r="F15" s="28" t="s">
        <v>9</v>
      </c>
      <c r="G15" s="26" t="s">
        <v>269</v>
      </c>
      <c r="H15" s="29">
        <f>I15+K15+L15</f>
        <v>7368.3</v>
      </c>
      <c r="I15" s="30">
        <f>I16</f>
        <v>7368.3</v>
      </c>
      <c r="J15" s="30">
        <f t="shared" ref="J15:L15" si="0">J16</f>
        <v>0</v>
      </c>
      <c r="K15" s="30">
        <f t="shared" si="0"/>
        <v>0</v>
      </c>
      <c r="L15" s="30">
        <f t="shared" si="0"/>
        <v>0</v>
      </c>
    </row>
    <row r="16" spans="1:12" ht="18.600000000000001" customHeight="1" x14ac:dyDescent="0.25">
      <c r="A16" s="31" t="s">
        <v>163</v>
      </c>
      <c r="B16" s="32" t="s">
        <v>45</v>
      </c>
      <c r="C16" s="33" t="s">
        <v>18</v>
      </c>
      <c r="D16" s="33" t="s">
        <v>31</v>
      </c>
      <c r="E16" s="31" t="s">
        <v>63</v>
      </c>
      <c r="F16" s="33" t="s">
        <v>9</v>
      </c>
      <c r="G16" s="31" t="s">
        <v>269</v>
      </c>
      <c r="H16" s="34">
        <f t="shared" ref="H16:H65" si="1">I16+K16+L16</f>
        <v>7368.3</v>
      </c>
      <c r="I16" s="35">
        <f>I17+I21+I22</f>
        <v>7368.3</v>
      </c>
      <c r="J16" s="35">
        <f t="shared" ref="J16:L16" si="2">J17+J21+J22</f>
        <v>0</v>
      </c>
      <c r="K16" s="35">
        <f t="shared" si="2"/>
        <v>0</v>
      </c>
      <c r="L16" s="35">
        <f t="shared" si="2"/>
        <v>0</v>
      </c>
    </row>
    <row r="17" spans="1:12" ht="41.4" x14ac:dyDescent="0.25">
      <c r="A17" s="31" t="s">
        <v>165</v>
      </c>
      <c r="B17" s="32" t="s">
        <v>142</v>
      </c>
      <c r="C17" s="33" t="s">
        <v>18</v>
      </c>
      <c r="D17" s="33" t="s">
        <v>31</v>
      </c>
      <c r="E17" s="31" t="s">
        <v>64</v>
      </c>
      <c r="F17" s="33" t="s">
        <v>9</v>
      </c>
      <c r="G17" s="31" t="s">
        <v>269</v>
      </c>
      <c r="H17" s="34">
        <f t="shared" si="1"/>
        <v>2140</v>
      </c>
      <c r="I17" s="35">
        <f>I18</f>
        <v>2140</v>
      </c>
      <c r="J17" s="35">
        <f>J18</f>
        <v>0</v>
      </c>
      <c r="K17" s="35">
        <f t="shared" ref="K17:L17" si="3">K18</f>
        <v>0</v>
      </c>
      <c r="L17" s="35">
        <f t="shared" si="3"/>
        <v>0</v>
      </c>
    </row>
    <row r="18" spans="1:12" ht="33" customHeight="1" x14ac:dyDescent="0.25">
      <c r="A18" s="31" t="s">
        <v>166</v>
      </c>
      <c r="B18" s="36" t="s">
        <v>143</v>
      </c>
      <c r="C18" s="33" t="s">
        <v>18</v>
      </c>
      <c r="D18" s="33" t="s">
        <v>31</v>
      </c>
      <c r="E18" s="31" t="s">
        <v>65</v>
      </c>
      <c r="F18" s="33" t="s">
        <v>9</v>
      </c>
      <c r="G18" s="31" t="s">
        <v>269</v>
      </c>
      <c r="H18" s="34">
        <f t="shared" si="1"/>
        <v>2140</v>
      </c>
      <c r="I18" s="35">
        <f>SUM(I19:I20)</f>
        <v>2140</v>
      </c>
      <c r="J18" s="35">
        <f t="shared" ref="J18:L18" si="4">SUM(J19:J20)</f>
        <v>0</v>
      </c>
      <c r="K18" s="35">
        <f t="shared" si="4"/>
        <v>0</v>
      </c>
      <c r="L18" s="35">
        <f t="shared" si="4"/>
        <v>0</v>
      </c>
    </row>
    <row r="19" spans="1:12" ht="41.4" x14ac:dyDescent="0.25">
      <c r="A19" s="31" t="s">
        <v>260</v>
      </c>
      <c r="B19" s="37" t="s">
        <v>66</v>
      </c>
      <c r="C19" s="33" t="s">
        <v>18</v>
      </c>
      <c r="D19" s="31" t="s">
        <v>31</v>
      </c>
      <c r="E19" s="31" t="s">
        <v>65</v>
      </c>
      <c r="F19" s="33" t="s">
        <v>11</v>
      </c>
      <c r="G19" s="31" t="s">
        <v>269</v>
      </c>
      <c r="H19" s="34">
        <f t="shared" si="1"/>
        <v>2090</v>
      </c>
      <c r="I19" s="34">
        <v>2090</v>
      </c>
      <c r="J19" s="34">
        <v>0</v>
      </c>
      <c r="K19" s="34">
        <v>0</v>
      </c>
      <c r="L19" s="34">
        <v>0</v>
      </c>
    </row>
    <row r="20" spans="1:12" ht="13.8" x14ac:dyDescent="0.25">
      <c r="A20" s="31" t="s">
        <v>270</v>
      </c>
      <c r="B20" s="37" t="s">
        <v>271</v>
      </c>
      <c r="C20" s="33" t="s">
        <v>18</v>
      </c>
      <c r="D20" s="31" t="s">
        <v>31</v>
      </c>
      <c r="E20" s="31" t="s">
        <v>65</v>
      </c>
      <c r="F20" s="33" t="s">
        <v>267</v>
      </c>
      <c r="G20" s="31" t="s">
        <v>269</v>
      </c>
      <c r="H20" s="34">
        <f t="shared" si="1"/>
        <v>50</v>
      </c>
      <c r="I20" s="34">
        <v>50</v>
      </c>
      <c r="J20" s="34">
        <v>0</v>
      </c>
      <c r="K20" s="34">
        <v>0</v>
      </c>
      <c r="L20" s="34">
        <v>0</v>
      </c>
    </row>
    <row r="21" spans="1:12" ht="41.4" x14ac:dyDescent="0.25">
      <c r="A21" s="31" t="s">
        <v>167</v>
      </c>
      <c r="B21" s="32" t="s">
        <v>357</v>
      </c>
      <c r="C21" s="33" t="s">
        <v>41</v>
      </c>
      <c r="D21" s="33" t="s">
        <v>18</v>
      </c>
      <c r="E21" s="33" t="s">
        <v>67</v>
      </c>
      <c r="F21" s="33" t="s">
        <v>9</v>
      </c>
      <c r="G21" s="31" t="s">
        <v>269</v>
      </c>
      <c r="H21" s="34">
        <f t="shared" si="1"/>
        <v>2816.1</v>
      </c>
      <c r="I21" s="35">
        <v>2816.1</v>
      </c>
      <c r="J21" s="35">
        <v>0</v>
      </c>
      <c r="K21" s="35">
        <v>0</v>
      </c>
      <c r="L21" s="35">
        <v>0</v>
      </c>
    </row>
    <row r="22" spans="1:12" ht="82.8" x14ac:dyDescent="0.25">
      <c r="A22" s="31" t="s">
        <v>168</v>
      </c>
      <c r="B22" s="36" t="s">
        <v>356</v>
      </c>
      <c r="C22" s="33" t="s">
        <v>18</v>
      </c>
      <c r="D22" s="33" t="s">
        <v>38</v>
      </c>
      <c r="E22" s="33" t="s">
        <v>141</v>
      </c>
      <c r="F22" s="33" t="s">
        <v>9</v>
      </c>
      <c r="G22" s="31" t="s">
        <v>269</v>
      </c>
      <c r="H22" s="34">
        <f t="shared" si="1"/>
        <v>2412.1999999999998</v>
      </c>
      <c r="I22" s="35">
        <v>2412.1999999999998</v>
      </c>
      <c r="J22" s="35">
        <v>0</v>
      </c>
      <c r="K22" s="35">
        <v>0</v>
      </c>
      <c r="L22" s="35">
        <v>0</v>
      </c>
    </row>
    <row r="23" spans="1:12" ht="41.4" x14ac:dyDescent="0.25">
      <c r="A23" s="26" t="s">
        <v>169</v>
      </c>
      <c r="B23" s="39" t="s">
        <v>262</v>
      </c>
      <c r="C23" s="28" t="s">
        <v>107</v>
      </c>
      <c r="D23" s="28" t="s">
        <v>107</v>
      </c>
      <c r="E23" s="28" t="s">
        <v>8</v>
      </c>
      <c r="F23" s="28" t="s">
        <v>9</v>
      </c>
      <c r="G23" s="26" t="s">
        <v>269</v>
      </c>
      <c r="H23" s="29">
        <f t="shared" si="1"/>
        <v>8900</v>
      </c>
      <c r="I23" s="40">
        <f>I24</f>
        <v>8900</v>
      </c>
      <c r="J23" s="40">
        <f t="shared" ref="J23:L23" si="5">J24</f>
        <v>0</v>
      </c>
      <c r="K23" s="40">
        <f t="shared" si="5"/>
        <v>0</v>
      </c>
      <c r="L23" s="40">
        <f t="shared" si="5"/>
        <v>0</v>
      </c>
    </row>
    <row r="24" spans="1:12" ht="41.4" customHeight="1" x14ac:dyDescent="0.25">
      <c r="A24" s="31" t="s">
        <v>170</v>
      </c>
      <c r="B24" s="41" t="s">
        <v>39</v>
      </c>
      <c r="C24" s="33" t="s">
        <v>18</v>
      </c>
      <c r="D24" s="33" t="s">
        <v>38</v>
      </c>
      <c r="E24" s="33" t="s">
        <v>264</v>
      </c>
      <c r="F24" s="33" t="s">
        <v>9</v>
      </c>
      <c r="G24" s="31" t="s">
        <v>269</v>
      </c>
      <c r="H24" s="34">
        <f t="shared" si="1"/>
        <v>8900</v>
      </c>
      <c r="I24" s="35">
        <f t="shared" ref="I24:J24" si="6">I25</f>
        <v>8900</v>
      </c>
      <c r="J24" s="35">
        <f t="shared" si="6"/>
        <v>0</v>
      </c>
      <c r="K24" s="35">
        <f t="shared" ref="K24:L24" si="7">K25</f>
        <v>0</v>
      </c>
      <c r="L24" s="35">
        <f t="shared" si="7"/>
        <v>0</v>
      </c>
    </row>
    <row r="25" spans="1:12" ht="41.4" x14ac:dyDescent="0.25">
      <c r="A25" s="31" t="s">
        <v>263</v>
      </c>
      <c r="B25" s="41" t="s">
        <v>312</v>
      </c>
      <c r="C25" s="33" t="s">
        <v>18</v>
      </c>
      <c r="D25" s="33" t="s">
        <v>38</v>
      </c>
      <c r="E25" s="33" t="s">
        <v>265</v>
      </c>
      <c r="F25" s="33" t="s">
        <v>9</v>
      </c>
      <c r="G25" s="31" t="s">
        <v>269</v>
      </c>
      <c r="H25" s="34">
        <f>I25+K25+L25</f>
        <v>8900</v>
      </c>
      <c r="I25" s="35">
        <f>SUM(I26:I27)</f>
        <v>8900</v>
      </c>
      <c r="J25" s="35">
        <f t="shared" ref="J25:L25" si="8">SUM(J26:J27)</f>
        <v>0</v>
      </c>
      <c r="K25" s="35">
        <f t="shared" si="8"/>
        <v>0</v>
      </c>
      <c r="L25" s="35">
        <f t="shared" si="8"/>
        <v>0</v>
      </c>
    </row>
    <row r="26" spans="1:12" ht="41.4" x14ac:dyDescent="0.25">
      <c r="A26" s="31" t="s">
        <v>313</v>
      </c>
      <c r="B26" s="37" t="s">
        <v>10</v>
      </c>
      <c r="C26" s="33" t="s">
        <v>18</v>
      </c>
      <c r="D26" s="33" t="s">
        <v>38</v>
      </c>
      <c r="E26" s="33" t="s">
        <v>265</v>
      </c>
      <c r="F26" s="33" t="s">
        <v>11</v>
      </c>
      <c r="G26" s="31" t="s">
        <v>269</v>
      </c>
      <c r="H26" s="34">
        <f t="shared" si="1"/>
        <v>6400</v>
      </c>
      <c r="I26" s="34">
        <v>6400</v>
      </c>
      <c r="J26" s="34">
        <v>0</v>
      </c>
      <c r="K26" s="34">
        <v>0</v>
      </c>
      <c r="L26" s="34">
        <v>0</v>
      </c>
    </row>
    <row r="27" spans="1:12" ht="55.2" x14ac:dyDescent="0.25">
      <c r="A27" s="31" t="s">
        <v>171</v>
      </c>
      <c r="B27" s="37" t="s">
        <v>259</v>
      </c>
      <c r="C27" s="33" t="s">
        <v>18</v>
      </c>
      <c r="D27" s="33" t="s">
        <v>38</v>
      </c>
      <c r="E27" s="33" t="s">
        <v>265</v>
      </c>
      <c r="F27" s="31" t="s">
        <v>14</v>
      </c>
      <c r="G27" s="31" t="s">
        <v>269</v>
      </c>
      <c r="H27" s="34">
        <f t="shared" si="1"/>
        <v>2500</v>
      </c>
      <c r="I27" s="34">
        <v>2500</v>
      </c>
      <c r="J27" s="34">
        <v>0</v>
      </c>
      <c r="K27" s="34">
        <v>0</v>
      </c>
      <c r="L27" s="34">
        <v>0</v>
      </c>
    </row>
    <row r="28" spans="1:12" ht="41.4" x14ac:dyDescent="0.25">
      <c r="A28" s="26" t="s">
        <v>172</v>
      </c>
      <c r="B28" s="42" t="s">
        <v>61</v>
      </c>
      <c r="C28" s="28" t="s">
        <v>107</v>
      </c>
      <c r="D28" s="28" t="s">
        <v>107</v>
      </c>
      <c r="E28" s="28" t="s">
        <v>69</v>
      </c>
      <c r="F28" s="28" t="s">
        <v>9</v>
      </c>
      <c r="G28" s="26" t="s">
        <v>269</v>
      </c>
      <c r="H28" s="29">
        <f t="shared" si="1"/>
        <v>22856.3</v>
      </c>
      <c r="I28" s="40">
        <f>I29+I30+I31+I32</f>
        <v>22856.3</v>
      </c>
      <c r="J28" s="40">
        <f>J29+J30+J31+J32</f>
        <v>0</v>
      </c>
      <c r="K28" s="40">
        <f>K29+K30+K31+K32</f>
        <v>0</v>
      </c>
      <c r="L28" s="40">
        <f>L29+L30+L31+L32</f>
        <v>0</v>
      </c>
    </row>
    <row r="29" spans="1:12" ht="82.8" x14ac:dyDescent="0.25">
      <c r="A29" s="31" t="s">
        <v>173</v>
      </c>
      <c r="B29" s="32" t="s">
        <v>355</v>
      </c>
      <c r="C29" s="33" t="s">
        <v>29</v>
      </c>
      <c r="D29" s="33" t="s">
        <v>36</v>
      </c>
      <c r="E29" s="33" t="s">
        <v>70</v>
      </c>
      <c r="F29" s="33" t="s">
        <v>11</v>
      </c>
      <c r="G29" s="31" t="s">
        <v>269</v>
      </c>
      <c r="H29" s="34">
        <f t="shared" si="1"/>
        <v>3506.6</v>
      </c>
      <c r="I29" s="34">
        <v>3506.6</v>
      </c>
      <c r="J29" s="34">
        <v>0</v>
      </c>
      <c r="K29" s="34">
        <v>0</v>
      </c>
      <c r="L29" s="34">
        <v>0</v>
      </c>
    </row>
    <row r="30" spans="1:12" ht="69" x14ac:dyDescent="0.25">
      <c r="A30" s="31" t="s">
        <v>174</v>
      </c>
      <c r="B30" s="32" t="s">
        <v>354</v>
      </c>
      <c r="C30" s="33" t="s">
        <v>29</v>
      </c>
      <c r="D30" s="33" t="s">
        <v>36</v>
      </c>
      <c r="E30" s="33" t="s">
        <v>71</v>
      </c>
      <c r="F30" s="33" t="s">
        <v>11</v>
      </c>
      <c r="G30" s="31" t="s">
        <v>269</v>
      </c>
      <c r="H30" s="34">
        <f t="shared" si="1"/>
        <v>998.7</v>
      </c>
      <c r="I30" s="34">
        <v>998.7</v>
      </c>
      <c r="J30" s="34">
        <v>0</v>
      </c>
      <c r="K30" s="34">
        <v>0</v>
      </c>
      <c r="L30" s="34">
        <v>0</v>
      </c>
    </row>
    <row r="31" spans="1:12" ht="82.8" x14ac:dyDescent="0.25">
      <c r="A31" s="31" t="s">
        <v>175</v>
      </c>
      <c r="B31" s="36" t="s">
        <v>353</v>
      </c>
      <c r="C31" s="33" t="s">
        <v>29</v>
      </c>
      <c r="D31" s="33" t="s">
        <v>40</v>
      </c>
      <c r="E31" s="33" t="s">
        <v>72</v>
      </c>
      <c r="F31" s="33" t="s">
        <v>11</v>
      </c>
      <c r="G31" s="31" t="s">
        <v>269</v>
      </c>
      <c r="H31" s="34">
        <f t="shared" si="1"/>
        <v>14590.3</v>
      </c>
      <c r="I31" s="34">
        <v>14590.3</v>
      </c>
      <c r="J31" s="34">
        <v>0</v>
      </c>
      <c r="K31" s="34">
        <v>0</v>
      </c>
      <c r="L31" s="34">
        <v>0</v>
      </c>
    </row>
    <row r="32" spans="1:12" ht="69" x14ac:dyDescent="0.25">
      <c r="A32" s="31" t="s">
        <v>176</v>
      </c>
      <c r="B32" s="37" t="s">
        <v>352</v>
      </c>
      <c r="C32" s="33" t="s">
        <v>29</v>
      </c>
      <c r="D32" s="33" t="s">
        <v>40</v>
      </c>
      <c r="E32" s="33" t="s">
        <v>68</v>
      </c>
      <c r="F32" s="33" t="s">
        <v>9</v>
      </c>
      <c r="G32" s="31" t="s">
        <v>269</v>
      </c>
      <c r="H32" s="34">
        <f t="shared" si="1"/>
        <v>3760.7</v>
      </c>
      <c r="I32" s="34">
        <v>3760.7</v>
      </c>
      <c r="J32" s="34">
        <v>0</v>
      </c>
      <c r="K32" s="34">
        <v>0</v>
      </c>
      <c r="L32" s="34">
        <v>0</v>
      </c>
    </row>
    <row r="33" spans="1:12" ht="55.2" x14ac:dyDescent="0.25">
      <c r="A33" s="26" t="s">
        <v>177</v>
      </c>
      <c r="B33" s="43" t="s">
        <v>105</v>
      </c>
      <c r="C33" s="28" t="s">
        <v>107</v>
      </c>
      <c r="D33" s="28" t="s">
        <v>107</v>
      </c>
      <c r="E33" s="28" t="s">
        <v>74</v>
      </c>
      <c r="F33" s="28" t="s">
        <v>9</v>
      </c>
      <c r="G33" s="26" t="s">
        <v>269</v>
      </c>
      <c r="H33" s="29">
        <f t="shared" si="1"/>
        <v>89872.3</v>
      </c>
      <c r="I33" s="40">
        <f>I34+I37</f>
        <v>89872.3</v>
      </c>
      <c r="J33" s="40">
        <f>J34+J37</f>
        <v>0</v>
      </c>
      <c r="K33" s="40">
        <f>K34+K37</f>
        <v>0</v>
      </c>
      <c r="L33" s="40">
        <f>L34+L37</f>
        <v>0</v>
      </c>
    </row>
    <row r="34" spans="1:12" ht="69" x14ac:dyDescent="0.25">
      <c r="A34" s="31" t="s">
        <v>178</v>
      </c>
      <c r="B34" s="37" t="s">
        <v>327</v>
      </c>
      <c r="C34" s="33" t="s">
        <v>31</v>
      </c>
      <c r="D34" s="33" t="s">
        <v>17</v>
      </c>
      <c r="E34" s="33" t="s">
        <v>75</v>
      </c>
      <c r="F34" s="33" t="s">
        <v>9</v>
      </c>
      <c r="G34" s="31" t="s">
        <v>269</v>
      </c>
      <c r="H34" s="34">
        <f t="shared" si="1"/>
        <v>3109.8</v>
      </c>
      <c r="I34" s="35">
        <f>I35</f>
        <v>3109.8</v>
      </c>
      <c r="J34" s="35">
        <f>J35</f>
        <v>0</v>
      </c>
      <c r="K34" s="35">
        <f t="shared" ref="K34:L35" si="9">K35</f>
        <v>0</v>
      </c>
      <c r="L34" s="35">
        <f t="shared" si="9"/>
        <v>0</v>
      </c>
    </row>
    <row r="35" spans="1:12" ht="27.6" x14ac:dyDescent="0.25">
      <c r="A35" s="31" t="s">
        <v>179</v>
      </c>
      <c r="B35" s="37" t="s">
        <v>135</v>
      </c>
      <c r="C35" s="33" t="s">
        <v>31</v>
      </c>
      <c r="D35" s="33" t="s">
        <v>17</v>
      </c>
      <c r="E35" s="33" t="s">
        <v>76</v>
      </c>
      <c r="F35" s="33" t="s">
        <v>9</v>
      </c>
      <c r="G35" s="31" t="s">
        <v>269</v>
      </c>
      <c r="H35" s="34">
        <f t="shared" si="1"/>
        <v>3109.8</v>
      </c>
      <c r="I35" s="35">
        <f>I36</f>
        <v>3109.8</v>
      </c>
      <c r="J35" s="35">
        <f t="shared" ref="J35" si="10">J36</f>
        <v>0</v>
      </c>
      <c r="K35" s="35">
        <f t="shared" si="9"/>
        <v>0</v>
      </c>
      <c r="L35" s="35">
        <f t="shared" si="9"/>
        <v>0</v>
      </c>
    </row>
    <row r="36" spans="1:12" ht="55.2" x14ac:dyDescent="0.25">
      <c r="A36" s="31" t="s">
        <v>378</v>
      </c>
      <c r="B36" s="36" t="s">
        <v>180</v>
      </c>
      <c r="C36" s="33" t="s">
        <v>31</v>
      </c>
      <c r="D36" s="33" t="s">
        <v>17</v>
      </c>
      <c r="E36" s="33" t="s">
        <v>79</v>
      </c>
      <c r="F36" s="33" t="s">
        <v>11</v>
      </c>
      <c r="G36" s="31" t="s">
        <v>269</v>
      </c>
      <c r="H36" s="34">
        <f t="shared" si="1"/>
        <v>3109.8</v>
      </c>
      <c r="I36" s="34">
        <v>3109.8</v>
      </c>
      <c r="J36" s="34">
        <v>0</v>
      </c>
      <c r="K36" s="34">
        <v>0</v>
      </c>
      <c r="L36" s="34">
        <v>0</v>
      </c>
    </row>
    <row r="37" spans="1:12" ht="55.2" x14ac:dyDescent="0.25">
      <c r="A37" s="31" t="s">
        <v>181</v>
      </c>
      <c r="B37" s="37" t="s">
        <v>136</v>
      </c>
      <c r="C37" s="33" t="s">
        <v>31</v>
      </c>
      <c r="D37" s="33" t="s">
        <v>36</v>
      </c>
      <c r="E37" s="33" t="s">
        <v>77</v>
      </c>
      <c r="F37" s="33" t="s">
        <v>9</v>
      </c>
      <c r="G37" s="31" t="s">
        <v>269</v>
      </c>
      <c r="H37" s="34">
        <f t="shared" si="1"/>
        <v>86762.5</v>
      </c>
      <c r="I37" s="34">
        <f>I38+I41</f>
        <v>86762.5</v>
      </c>
      <c r="J37" s="34">
        <f>J38+J41</f>
        <v>0</v>
      </c>
      <c r="K37" s="34">
        <f>K38+K41</f>
        <v>0</v>
      </c>
      <c r="L37" s="34">
        <f>L38+L41</f>
        <v>0</v>
      </c>
    </row>
    <row r="38" spans="1:12" ht="41.4" x14ac:dyDescent="0.25">
      <c r="A38" s="31" t="s">
        <v>182</v>
      </c>
      <c r="B38" s="37" t="s">
        <v>137</v>
      </c>
      <c r="C38" s="33" t="s">
        <v>31</v>
      </c>
      <c r="D38" s="33" t="s">
        <v>36</v>
      </c>
      <c r="E38" s="33" t="s">
        <v>78</v>
      </c>
      <c r="F38" s="33" t="s">
        <v>9</v>
      </c>
      <c r="G38" s="31" t="s">
        <v>269</v>
      </c>
      <c r="H38" s="34">
        <f t="shared" si="1"/>
        <v>23893.599999999999</v>
      </c>
      <c r="I38" s="35">
        <f>SUM(I39:I40)</f>
        <v>23893.599999999999</v>
      </c>
      <c r="J38" s="35">
        <f t="shared" ref="J38:L38" si="11">SUM(J39:J40)</f>
        <v>0</v>
      </c>
      <c r="K38" s="35">
        <f t="shared" si="11"/>
        <v>0</v>
      </c>
      <c r="L38" s="35">
        <f t="shared" si="11"/>
        <v>0</v>
      </c>
    </row>
    <row r="39" spans="1:12" ht="82.8" x14ac:dyDescent="0.25">
      <c r="A39" s="31" t="s">
        <v>183</v>
      </c>
      <c r="B39" s="37" t="s">
        <v>272</v>
      </c>
      <c r="C39" s="33" t="s">
        <v>31</v>
      </c>
      <c r="D39" s="33" t="s">
        <v>36</v>
      </c>
      <c r="E39" s="33" t="s">
        <v>138</v>
      </c>
      <c r="F39" s="33" t="s">
        <v>35</v>
      </c>
      <c r="G39" s="31" t="s">
        <v>269</v>
      </c>
      <c r="H39" s="34">
        <f t="shared" si="1"/>
        <v>12340.3</v>
      </c>
      <c r="I39" s="35">
        <v>12340.3</v>
      </c>
      <c r="J39" s="35">
        <v>0</v>
      </c>
      <c r="K39" s="35">
        <v>0</v>
      </c>
      <c r="L39" s="35">
        <v>0</v>
      </c>
    </row>
    <row r="40" spans="1:12" ht="124.2" x14ac:dyDescent="0.25">
      <c r="A40" s="31" t="s">
        <v>273</v>
      </c>
      <c r="B40" s="37" t="s">
        <v>323</v>
      </c>
      <c r="C40" s="33" t="s">
        <v>31</v>
      </c>
      <c r="D40" s="33" t="s">
        <v>36</v>
      </c>
      <c r="E40" s="33" t="s">
        <v>293</v>
      </c>
      <c r="F40" s="33" t="s">
        <v>35</v>
      </c>
      <c r="G40" s="31" t="s">
        <v>269</v>
      </c>
      <c r="H40" s="34">
        <f t="shared" si="1"/>
        <v>11553.3</v>
      </c>
      <c r="I40" s="35">
        <v>11553.3</v>
      </c>
      <c r="J40" s="35">
        <v>0</v>
      </c>
      <c r="K40" s="35">
        <v>0</v>
      </c>
      <c r="L40" s="35">
        <v>0</v>
      </c>
    </row>
    <row r="41" spans="1:12" ht="41.4" x14ac:dyDescent="0.25">
      <c r="A41" s="31" t="s">
        <v>184</v>
      </c>
      <c r="B41" s="37" t="s">
        <v>37</v>
      </c>
      <c r="C41" s="33" t="s">
        <v>31</v>
      </c>
      <c r="D41" s="33" t="s">
        <v>36</v>
      </c>
      <c r="E41" s="33" t="s">
        <v>139</v>
      </c>
      <c r="F41" s="33" t="s">
        <v>9</v>
      </c>
      <c r="G41" s="31" t="s">
        <v>269</v>
      </c>
      <c r="H41" s="34">
        <f t="shared" si="1"/>
        <v>62868.9</v>
      </c>
      <c r="I41" s="34">
        <f>I42</f>
        <v>62868.9</v>
      </c>
      <c r="J41" s="34">
        <f>J42</f>
        <v>0</v>
      </c>
      <c r="K41" s="34">
        <f t="shared" ref="K41:L41" si="12">K42</f>
        <v>0</v>
      </c>
      <c r="L41" s="34">
        <f t="shared" si="12"/>
        <v>0</v>
      </c>
    </row>
    <row r="42" spans="1:12" ht="41.4" x14ac:dyDescent="0.25">
      <c r="A42" s="31" t="s">
        <v>185</v>
      </c>
      <c r="B42" s="37" t="s">
        <v>274</v>
      </c>
      <c r="C42" s="33" t="s">
        <v>31</v>
      </c>
      <c r="D42" s="33" t="s">
        <v>36</v>
      </c>
      <c r="E42" s="33" t="s">
        <v>140</v>
      </c>
      <c r="F42" s="33" t="s">
        <v>35</v>
      </c>
      <c r="G42" s="31" t="s">
        <v>269</v>
      </c>
      <c r="H42" s="34">
        <f t="shared" si="1"/>
        <v>62868.9</v>
      </c>
      <c r="I42" s="34">
        <v>62868.9</v>
      </c>
      <c r="J42" s="34">
        <v>0</v>
      </c>
      <c r="K42" s="34">
        <v>0</v>
      </c>
      <c r="L42" s="34">
        <v>0</v>
      </c>
    </row>
    <row r="43" spans="1:12" ht="55.2" x14ac:dyDescent="0.25">
      <c r="A43" s="26" t="s">
        <v>186</v>
      </c>
      <c r="B43" s="42" t="s">
        <v>53</v>
      </c>
      <c r="C43" s="28" t="s">
        <v>107</v>
      </c>
      <c r="D43" s="28" t="s">
        <v>107</v>
      </c>
      <c r="E43" s="28" t="s">
        <v>80</v>
      </c>
      <c r="F43" s="28" t="s">
        <v>9</v>
      </c>
      <c r="G43" s="26" t="s">
        <v>269</v>
      </c>
      <c r="H43" s="29">
        <f t="shared" si="1"/>
        <v>5048</v>
      </c>
      <c r="I43" s="29">
        <f>I44+I45</f>
        <v>5048</v>
      </c>
      <c r="J43" s="29">
        <f t="shared" ref="J43:L43" si="13">J44+J45</f>
        <v>0</v>
      </c>
      <c r="K43" s="29">
        <f t="shared" si="13"/>
        <v>0</v>
      </c>
      <c r="L43" s="29">
        <f t="shared" si="13"/>
        <v>0</v>
      </c>
    </row>
    <row r="44" spans="1:12" ht="138" x14ac:dyDescent="0.25">
      <c r="A44" s="31" t="s">
        <v>187</v>
      </c>
      <c r="B44" s="37" t="s">
        <v>333</v>
      </c>
      <c r="C44" s="33" t="s">
        <v>31</v>
      </c>
      <c r="D44" s="33" t="s">
        <v>32</v>
      </c>
      <c r="E44" s="33" t="s">
        <v>276</v>
      </c>
      <c r="F44" s="33" t="s">
        <v>35</v>
      </c>
      <c r="G44" s="31" t="s">
        <v>269</v>
      </c>
      <c r="H44" s="34">
        <f t="shared" si="1"/>
        <v>5000</v>
      </c>
      <c r="I44" s="38">
        <v>5000</v>
      </c>
      <c r="J44" s="38">
        <v>0</v>
      </c>
      <c r="K44" s="38">
        <v>0</v>
      </c>
      <c r="L44" s="38">
        <v>0</v>
      </c>
    </row>
    <row r="45" spans="1:12" ht="96.6" x14ac:dyDescent="0.25">
      <c r="A45" s="31" t="s">
        <v>351</v>
      </c>
      <c r="B45" s="37" t="s">
        <v>277</v>
      </c>
      <c r="C45" s="33" t="s">
        <v>31</v>
      </c>
      <c r="D45" s="33" t="s">
        <v>32</v>
      </c>
      <c r="E45" s="33" t="s">
        <v>278</v>
      </c>
      <c r="F45" s="33" t="s">
        <v>35</v>
      </c>
      <c r="G45" s="31" t="s">
        <v>269</v>
      </c>
      <c r="H45" s="34">
        <f t="shared" si="1"/>
        <v>48</v>
      </c>
      <c r="I45" s="38">
        <v>48</v>
      </c>
      <c r="J45" s="38">
        <v>0</v>
      </c>
      <c r="K45" s="38">
        <v>0</v>
      </c>
      <c r="L45" s="38">
        <v>0</v>
      </c>
    </row>
    <row r="46" spans="1:12" ht="55.2" x14ac:dyDescent="0.25">
      <c r="A46" s="26" t="s">
        <v>188</v>
      </c>
      <c r="B46" s="43" t="s">
        <v>52</v>
      </c>
      <c r="C46" s="28" t="s">
        <v>107</v>
      </c>
      <c r="D46" s="28" t="s">
        <v>107</v>
      </c>
      <c r="E46" s="28" t="s">
        <v>82</v>
      </c>
      <c r="F46" s="28" t="s">
        <v>9</v>
      </c>
      <c r="G46" s="26" t="s">
        <v>269</v>
      </c>
      <c r="H46" s="29">
        <f t="shared" si="1"/>
        <v>78888.399999999994</v>
      </c>
      <c r="I46" s="29">
        <f>I47+I52+I58+I61</f>
        <v>78888.399999999994</v>
      </c>
      <c r="J46" s="29">
        <f>J47+J52+J58+J61</f>
        <v>0</v>
      </c>
      <c r="K46" s="29">
        <f>K47+K52+K58+K61</f>
        <v>0</v>
      </c>
      <c r="L46" s="29">
        <f>L47+L52+L58+L61</f>
        <v>0</v>
      </c>
    </row>
    <row r="47" spans="1:12" ht="55.2" x14ac:dyDescent="0.25">
      <c r="A47" s="31" t="s">
        <v>189</v>
      </c>
      <c r="B47" s="37" t="s">
        <v>81</v>
      </c>
      <c r="C47" s="33" t="s">
        <v>107</v>
      </c>
      <c r="D47" s="33" t="s">
        <v>107</v>
      </c>
      <c r="E47" s="33" t="s">
        <v>83</v>
      </c>
      <c r="F47" s="33" t="s">
        <v>9</v>
      </c>
      <c r="G47" s="31" t="s">
        <v>269</v>
      </c>
      <c r="H47" s="34">
        <f t="shared" si="1"/>
        <v>34450.400000000001</v>
      </c>
      <c r="I47" s="34">
        <f>I48+I49+I50</f>
        <v>34450.400000000001</v>
      </c>
      <c r="J47" s="34">
        <f t="shared" ref="J47:L47" si="14">J48+J49+J50</f>
        <v>0</v>
      </c>
      <c r="K47" s="34">
        <f t="shared" si="14"/>
        <v>0</v>
      </c>
      <c r="L47" s="34">
        <f t="shared" si="14"/>
        <v>0</v>
      </c>
    </row>
    <row r="48" spans="1:12" ht="82.8" x14ac:dyDescent="0.25">
      <c r="A48" s="31" t="s">
        <v>190</v>
      </c>
      <c r="B48" s="37" t="s">
        <v>350</v>
      </c>
      <c r="C48" s="33" t="s">
        <v>22</v>
      </c>
      <c r="D48" s="33" t="s">
        <v>18</v>
      </c>
      <c r="E48" s="33" t="s">
        <v>84</v>
      </c>
      <c r="F48" s="33" t="s">
        <v>11</v>
      </c>
      <c r="G48" s="31" t="s">
        <v>269</v>
      </c>
      <c r="H48" s="34">
        <f t="shared" si="1"/>
        <v>2000</v>
      </c>
      <c r="I48" s="34">
        <v>2000</v>
      </c>
      <c r="J48" s="34">
        <v>0</v>
      </c>
      <c r="K48" s="34">
        <v>0</v>
      </c>
      <c r="L48" s="34">
        <v>0</v>
      </c>
    </row>
    <row r="49" spans="1:12" ht="55.2" x14ac:dyDescent="0.25">
      <c r="A49" s="31" t="s">
        <v>196</v>
      </c>
      <c r="B49" s="37" t="s">
        <v>349</v>
      </c>
      <c r="C49" s="33" t="s">
        <v>22</v>
      </c>
      <c r="D49" s="33" t="s">
        <v>18</v>
      </c>
      <c r="E49" s="33" t="s">
        <v>134</v>
      </c>
      <c r="F49" s="33" t="s">
        <v>11</v>
      </c>
      <c r="G49" s="31" t="s">
        <v>269</v>
      </c>
      <c r="H49" s="34">
        <f t="shared" si="1"/>
        <v>31935.4</v>
      </c>
      <c r="I49" s="34">
        <v>31935.4</v>
      </c>
      <c r="J49" s="34">
        <v>0</v>
      </c>
      <c r="K49" s="34">
        <v>0</v>
      </c>
      <c r="L49" s="34">
        <v>0</v>
      </c>
    </row>
    <row r="50" spans="1:12" ht="41.4" x14ac:dyDescent="0.25">
      <c r="A50" s="31" t="s">
        <v>329</v>
      </c>
      <c r="B50" s="37" t="s">
        <v>328</v>
      </c>
      <c r="C50" s="33" t="s">
        <v>31</v>
      </c>
      <c r="D50" s="33" t="s">
        <v>41</v>
      </c>
      <c r="E50" s="33" t="s">
        <v>331</v>
      </c>
      <c r="F50" s="33" t="s">
        <v>9</v>
      </c>
      <c r="G50" s="31" t="s">
        <v>269</v>
      </c>
      <c r="H50" s="34">
        <f t="shared" si="1"/>
        <v>515</v>
      </c>
      <c r="I50" s="34">
        <f>SUM(I51:I51)</f>
        <v>515</v>
      </c>
      <c r="J50" s="34">
        <f>SUM(J51:J51)</f>
        <v>0</v>
      </c>
      <c r="K50" s="34">
        <f>SUM(K51:K51)</f>
        <v>0</v>
      </c>
      <c r="L50" s="34">
        <f>SUM(L51:L51)</f>
        <v>0</v>
      </c>
    </row>
    <row r="51" spans="1:12" ht="41.4" x14ac:dyDescent="0.25">
      <c r="A51" s="31" t="s">
        <v>330</v>
      </c>
      <c r="B51" s="37" t="s">
        <v>332</v>
      </c>
      <c r="C51" s="33" t="s">
        <v>31</v>
      </c>
      <c r="D51" s="33" t="s">
        <v>41</v>
      </c>
      <c r="E51" s="33" t="s">
        <v>348</v>
      </c>
      <c r="F51" s="33" t="s">
        <v>11</v>
      </c>
      <c r="G51" s="31" t="s">
        <v>269</v>
      </c>
      <c r="H51" s="34">
        <f t="shared" si="1"/>
        <v>515</v>
      </c>
      <c r="I51" s="34">
        <v>515</v>
      </c>
      <c r="J51" s="34">
        <v>0</v>
      </c>
      <c r="K51" s="34">
        <v>0</v>
      </c>
      <c r="L51" s="34">
        <v>0</v>
      </c>
    </row>
    <row r="52" spans="1:12" ht="69" customHeight="1" x14ac:dyDescent="0.25">
      <c r="A52" s="31" t="s">
        <v>191</v>
      </c>
      <c r="B52" s="36" t="s">
        <v>88</v>
      </c>
      <c r="C52" s="33" t="s">
        <v>22</v>
      </c>
      <c r="D52" s="33" t="s">
        <v>24</v>
      </c>
      <c r="E52" s="45" t="s">
        <v>91</v>
      </c>
      <c r="F52" s="33" t="s">
        <v>9</v>
      </c>
      <c r="G52" s="31" t="s">
        <v>269</v>
      </c>
      <c r="H52" s="34">
        <f>I52+K52+L52</f>
        <v>39308</v>
      </c>
      <c r="I52" s="34">
        <f>I53+I57</f>
        <v>39308</v>
      </c>
      <c r="J52" s="34">
        <f>J53+J57</f>
        <v>0</v>
      </c>
      <c r="K52" s="34">
        <f>K53+K57</f>
        <v>0</v>
      </c>
      <c r="L52" s="34">
        <f>L53+L57</f>
        <v>0</v>
      </c>
    </row>
    <row r="53" spans="1:12" ht="69" customHeight="1" x14ac:dyDescent="0.25">
      <c r="A53" s="31" t="s">
        <v>194</v>
      </c>
      <c r="B53" s="37" t="s">
        <v>25</v>
      </c>
      <c r="C53" s="33" t="s">
        <v>22</v>
      </c>
      <c r="D53" s="33" t="s">
        <v>24</v>
      </c>
      <c r="E53" s="45" t="s">
        <v>92</v>
      </c>
      <c r="F53" s="33" t="s">
        <v>9</v>
      </c>
      <c r="G53" s="31" t="s">
        <v>269</v>
      </c>
      <c r="H53" s="34">
        <f>I53+K53+L53</f>
        <v>19308</v>
      </c>
      <c r="I53" s="34">
        <f>I54+I55+I56</f>
        <v>19308</v>
      </c>
      <c r="J53" s="34">
        <f t="shared" ref="J53:L53" si="15">J54+J55+J56</f>
        <v>0</v>
      </c>
      <c r="K53" s="34">
        <f t="shared" si="15"/>
        <v>0</v>
      </c>
      <c r="L53" s="34">
        <f t="shared" si="15"/>
        <v>0</v>
      </c>
    </row>
    <row r="54" spans="1:12" ht="82.8" x14ac:dyDescent="0.25">
      <c r="A54" s="31" t="s">
        <v>195</v>
      </c>
      <c r="B54" s="37" t="s">
        <v>347</v>
      </c>
      <c r="C54" s="33" t="s">
        <v>22</v>
      </c>
      <c r="D54" s="33" t="s">
        <v>24</v>
      </c>
      <c r="E54" s="45" t="s">
        <v>93</v>
      </c>
      <c r="F54" s="33" t="s">
        <v>11</v>
      </c>
      <c r="G54" s="31" t="s">
        <v>269</v>
      </c>
      <c r="H54" s="34">
        <f>I54+K54+L54</f>
        <v>15000</v>
      </c>
      <c r="I54" s="34">
        <v>15000</v>
      </c>
      <c r="J54" s="34">
        <v>0</v>
      </c>
      <c r="K54" s="34">
        <v>0</v>
      </c>
      <c r="L54" s="34">
        <v>0</v>
      </c>
    </row>
    <row r="55" spans="1:12" ht="41.4" x14ac:dyDescent="0.25">
      <c r="A55" s="31" t="s">
        <v>258</v>
      </c>
      <c r="B55" s="44" t="s">
        <v>300</v>
      </c>
      <c r="C55" s="33" t="s">
        <v>22</v>
      </c>
      <c r="D55" s="33" t="s">
        <v>24</v>
      </c>
      <c r="E55" s="45" t="s">
        <v>294</v>
      </c>
      <c r="F55" s="33" t="s">
        <v>26</v>
      </c>
      <c r="G55" s="31" t="s">
        <v>269</v>
      </c>
      <c r="H55" s="34">
        <f>I55+K55+L55</f>
        <v>508</v>
      </c>
      <c r="I55" s="34">
        <v>508</v>
      </c>
      <c r="J55" s="34">
        <v>0</v>
      </c>
      <c r="K55" s="34">
        <v>0</v>
      </c>
      <c r="L55" s="34">
        <v>0</v>
      </c>
    </row>
    <row r="56" spans="1:12" ht="39.6" x14ac:dyDescent="0.25">
      <c r="A56" s="31" t="s">
        <v>359</v>
      </c>
      <c r="B56" s="50" t="s">
        <v>360</v>
      </c>
      <c r="C56" s="33" t="s">
        <v>22</v>
      </c>
      <c r="D56" s="33" t="s">
        <v>24</v>
      </c>
      <c r="E56" s="45" t="s">
        <v>361</v>
      </c>
      <c r="F56" s="33" t="s">
        <v>11</v>
      </c>
      <c r="G56" s="31" t="s">
        <v>269</v>
      </c>
      <c r="H56" s="34">
        <f>I56+K56+L56</f>
        <v>3800</v>
      </c>
      <c r="I56" s="34">
        <v>3800</v>
      </c>
      <c r="J56" s="34">
        <v>0</v>
      </c>
      <c r="K56" s="34">
        <v>0</v>
      </c>
      <c r="L56" s="34">
        <v>0</v>
      </c>
    </row>
    <row r="57" spans="1:12" ht="169.2" x14ac:dyDescent="0.25">
      <c r="A57" s="31" t="s">
        <v>324</v>
      </c>
      <c r="B57" s="44" t="s">
        <v>346</v>
      </c>
      <c r="C57" s="33" t="s">
        <v>22</v>
      </c>
      <c r="D57" s="33" t="s">
        <v>24</v>
      </c>
      <c r="E57" s="45" t="s">
        <v>320</v>
      </c>
      <c r="F57" s="33" t="s">
        <v>315</v>
      </c>
      <c r="G57" s="31" t="s">
        <v>269</v>
      </c>
      <c r="H57" s="34">
        <f t="shared" ref="H57" si="16">I57+K57+L57</f>
        <v>20000</v>
      </c>
      <c r="I57" s="34">
        <v>20000</v>
      </c>
      <c r="J57" s="34">
        <v>0</v>
      </c>
      <c r="K57" s="34">
        <v>0</v>
      </c>
      <c r="L57" s="34">
        <v>0</v>
      </c>
    </row>
    <row r="58" spans="1:12" ht="27.6" x14ac:dyDescent="0.25">
      <c r="A58" s="31" t="s">
        <v>197</v>
      </c>
      <c r="B58" s="41" t="s">
        <v>89</v>
      </c>
      <c r="C58" s="33" t="s">
        <v>22</v>
      </c>
      <c r="D58" s="33" t="s">
        <v>24</v>
      </c>
      <c r="E58" s="45" t="s">
        <v>94</v>
      </c>
      <c r="F58" s="33" t="s">
        <v>9</v>
      </c>
      <c r="G58" s="31" t="s">
        <v>269</v>
      </c>
      <c r="H58" s="34">
        <f t="shared" si="1"/>
        <v>1100</v>
      </c>
      <c r="I58" s="34">
        <f>I59</f>
        <v>1100</v>
      </c>
      <c r="J58" s="34">
        <f>J59</f>
        <v>0</v>
      </c>
      <c r="K58" s="34">
        <f t="shared" ref="K58:L59" si="17">K59</f>
        <v>0</v>
      </c>
      <c r="L58" s="34">
        <f t="shared" si="17"/>
        <v>0</v>
      </c>
    </row>
    <row r="59" spans="1:12" ht="27.6" x14ac:dyDescent="0.25">
      <c r="A59" s="31" t="s">
        <v>198</v>
      </c>
      <c r="B59" s="37" t="s">
        <v>27</v>
      </c>
      <c r="C59" s="33" t="s">
        <v>22</v>
      </c>
      <c r="D59" s="33" t="s">
        <v>24</v>
      </c>
      <c r="E59" s="45" t="s">
        <v>95</v>
      </c>
      <c r="F59" s="33" t="s">
        <v>9</v>
      </c>
      <c r="G59" s="31" t="s">
        <v>269</v>
      </c>
      <c r="H59" s="34">
        <f t="shared" si="1"/>
        <v>1100</v>
      </c>
      <c r="I59" s="34">
        <f>I60</f>
        <v>1100</v>
      </c>
      <c r="J59" s="34">
        <f>J60</f>
        <v>0</v>
      </c>
      <c r="K59" s="34">
        <f t="shared" si="17"/>
        <v>0</v>
      </c>
      <c r="L59" s="34">
        <f t="shared" si="17"/>
        <v>0</v>
      </c>
    </row>
    <row r="60" spans="1:12" ht="27.6" x14ac:dyDescent="0.25">
      <c r="A60" s="31" t="s">
        <v>199</v>
      </c>
      <c r="B60" s="37" t="s">
        <v>28</v>
      </c>
      <c r="C60" s="33" t="s">
        <v>22</v>
      </c>
      <c r="D60" s="33" t="s">
        <v>24</v>
      </c>
      <c r="E60" s="45" t="s">
        <v>96</v>
      </c>
      <c r="F60" s="33" t="s">
        <v>11</v>
      </c>
      <c r="G60" s="31" t="s">
        <v>269</v>
      </c>
      <c r="H60" s="34">
        <f t="shared" si="1"/>
        <v>1100</v>
      </c>
      <c r="I60" s="34">
        <f>1900-800</f>
        <v>1100</v>
      </c>
      <c r="J60" s="34">
        <v>0</v>
      </c>
      <c r="K60" s="34">
        <v>0</v>
      </c>
      <c r="L60" s="34">
        <v>0</v>
      </c>
    </row>
    <row r="61" spans="1:12" ht="27.6" x14ac:dyDescent="0.25">
      <c r="A61" s="31" t="s">
        <v>200</v>
      </c>
      <c r="B61" s="41" t="s">
        <v>90</v>
      </c>
      <c r="C61" s="33" t="s">
        <v>22</v>
      </c>
      <c r="D61" s="33" t="s">
        <v>24</v>
      </c>
      <c r="E61" s="45" t="s">
        <v>97</v>
      </c>
      <c r="F61" s="33" t="s">
        <v>9</v>
      </c>
      <c r="G61" s="31" t="s">
        <v>269</v>
      </c>
      <c r="H61" s="34">
        <f t="shared" si="1"/>
        <v>4030</v>
      </c>
      <c r="I61" s="34">
        <f>I62</f>
        <v>4030</v>
      </c>
      <c r="J61" s="34">
        <f>J62</f>
        <v>0</v>
      </c>
      <c r="K61" s="34">
        <f t="shared" ref="K61:L61" si="18">K62</f>
        <v>0</v>
      </c>
      <c r="L61" s="34">
        <f t="shared" si="18"/>
        <v>0</v>
      </c>
    </row>
    <row r="62" spans="1:12" ht="27.6" x14ac:dyDescent="0.25">
      <c r="A62" s="31" t="s">
        <v>201</v>
      </c>
      <c r="B62" s="37" t="s">
        <v>30</v>
      </c>
      <c r="C62" s="33" t="s">
        <v>22</v>
      </c>
      <c r="D62" s="33" t="s">
        <v>24</v>
      </c>
      <c r="E62" s="45" t="s">
        <v>98</v>
      </c>
      <c r="F62" s="33" t="s">
        <v>9</v>
      </c>
      <c r="G62" s="31" t="s">
        <v>269</v>
      </c>
      <c r="H62" s="34">
        <f>I62+K62+L62</f>
        <v>4030</v>
      </c>
      <c r="I62" s="34">
        <f>I64+I63</f>
        <v>4030</v>
      </c>
      <c r="J62" s="34">
        <f t="shared" ref="J62:L62" si="19">J64+J63</f>
        <v>0</v>
      </c>
      <c r="K62" s="34">
        <f t="shared" si="19"/>
        <v>0</v>
      </c>
      <c r="L62" s="34">
        <f t="shared" si="19"/>
        <v>0</v>
      </c>
    </row>
    <row r="63" spans="1:12" ht="55.2" x14ac:dyDescent="0.25">
      <c r="A63" s="31" t="s">
        <v>202</v>
      </c>
      <c r="B63" s="37" t="s">
        <v>318</v>
      </c>
      <c r="C63" s="33" t="s">
        <v>22</v>
      </c>
      <c r="D63" s="33" t="s">
        <v>24</v>
      </c>
      <c r="E63" s="45" t="s">
        <v>99</v>
      </c>
      <c r="F63" s="33" t="s">
        <v>11</v>
      </c>
      <c r="G63" s="31" t="s">
        <v>269</v>
      </c>
      <c r="H63" s="34">
        <f t="shared" ref="H63" si="20">I63+K63+L63</f>
        <v>1530</v>
      </c>
      <c r="I63" s="34">
        <v>1530</v>
      </c>
      <c r="J63" s="34">
        <v>0</v>
      </c>
      <c r="K63" s="34">
        <v>0</v>
      </c>
      <c r="L63" s="34">
        <v>0</v>
      </c>
    </row>
    <row r="64" spans="1:12" ht="27.6" x14ac:dyDescent="0.25">
      <c r="A64" s="31" t="s">
        <v>314</v>
      </c>
      <c r="B64" s="37" t="s">
        <v>203</v>
      </c>
      <c r="C64" s="33" t="s">
        <v>22</v>
      </c>
      <c r="D64" s="33" t="s">
        <v>24</v>
      </c>
      <c r="E64" s="45" t="s">
        <v>99</v>
      </c>
      <c r="F64" s="33" t="s">
        <v>26</v>
      </c>
      <c r="G64" s="31" t="s">
        <v>269</v>
      </c>
      <c r="H64" s="34">
        <f t="shared" si="1"/>
        <v>2500</v>
      </c>
      <c r="I64" s="34">
        <v>2500</v>
      </c>
      <c r="J64" s="34">
        <v>0</v>
      </c>
      <c r="K64" s="34">
        <v>0</v>
      </c>
      <c r="L64" s="34">
        <v>0</v>
      </c>
    </row>
    <row r="65" spans="1:12" ht="41.4" x14ac:dyDescent="0.25">
      <c r="A65" s="26" t="s">
        <v>204</v>
      </c>
      <c r="B65" s="39" t="s">
        <v>54</v>
      </c>
      <c r="C65" s="28" t="s">
        <v>107</v>
      </c>
      <c r="D65" s="28" t="s">
        <v>107</v>
      </c>
      <c r="E65" s="28" t="s">
        <v>85</v>
      </c>
      <c r="F65" s="28" t="s">
        <v>9</v>
      </c>
      <c r="G65" s="26" t="s">
        <v>269</v>
      </c>
      <c r="H65" s="29">
        <f t="shared" si="1"/>
        <v>82790.2</v>
      </c>
      <c r="I65" s="29">
        <f>I66+I68+I71</f>
        <v>82790.2</v>
      </c>
      <c r="J65" s="29">
        <f>J66+J68+J71</f>
        <v>0</v>
      </c>
      <c r="K65" s="29">
        <f>K66+K68+K71</f>
        <v>0</v>
      </c>
      <c r="L65" s="29">
        <f>L66+L68+L71</f>
        <v>0</v>
      </c>
    </row>
    <row r="66" spans="1:12" ht="55.2" x14ac:dyDescent="0.25">
      <c r="A66" s="31" t="s">
        <v>205</v>
      </c>
      <c r="B66" s="37" t="s">
        <v>127</v>
      </c>
      <c r="C66" s="33" t="s">
        <v>22</v>
      </c>
      <c r="D66" s="33" t="s">
        <v>18</v>
      </c>
      <c r="E66" s="33" t="s">
        <v>86</v>
      </c>
      <c r="F66" s="33" t="s">
        <v>9</v>
      </c>
      <c r="G66" s="31" t="s">
        <v>269</v>
      </c>
      <c r="H66" s="34">
        <f>I66+K66+L66</f>
        <v>57131.7</v>
      </c>
      <c r="I66" s="34">
        <f>SUM(I67)</f>
        <v>57131.7</v>
      </c>
      <c r="J66" s="34">
        <f t="shared" ref="J66:L66" si="21">SUM(J67)</f>
        <v>0</v>
      </c>
      <c r="K66" s="34">
        <f t="shared" si="21"/>
        <v>0</v>
      </c>
      <c r="L66" s="34">
        <f t="shared" si="21"/>
        <v>0</v>
      </c>
    </row>
    <row r="67" spans="1:12" ht="55.2" x14ac:dyDescent="0.25">
      <c r="A67" s="31" t="s">
        <v>206</v>
      </c>
      <c r="B67" s="37" t="s">
        <v>304</v>
      </c>
      <c r="C67" s="33" t="s">
        <v>22</v>
      </c>
      <c r="D67" s="33" t="s">
        <v>18</v>
      </c>
      <c r="E67" s="33" t="s">
        <v>87</v>
      </c>
      <c r="F67" s="33" t="s">
        <v>26</v>
      </c>
      <c r="G67" s="31" t="s">
        <v>269</v>
      </c>
      <c r="H67" s="34">
        <f t="shared" ref="H67:H127" si="22">I67+K67+L67</f>
        <v>57131.7</v>
      </c>
      <c r="I67" s="34">
        <v>57131.7</v>
      </c>
      <c r="J67" s="34">
        <v>0</v>
      </c>
      <c r="K67" s="34">
        <v>0</v>
      </c>
      <c r="L67" s="34">
        <v>0</v>
      </c>
    </row>
    <row r="68" spans="1:12" ht="41.4" x14ac:dyDescent="0.25">
      <c r="A68" s="31" t="s">
        <v>207</v>
      </c>
      <c r="B68" s="37" t="s">
        <v>128</v>
      </c>
      <c r="C68" s="33" t="s">
        <v>22</v>
      </c>
      <c r="D68" s="33" t="s">
        <v>18</v>
      </c>
      <c r="E68" s="33" t="s">
        <v>129</v>
      </c>
      <c r="F68" s="33" t="s">
        <v>9</v>
      </c>
      <c r="G68" s="31" t="s">
        <v>269</v>
      </c>
      <c r="H68" s="34">
        <f t="shared" si="22"/>
        <v>21158.5</v>
      </c>
      <c r="I68" s="34">
        <f>SUM(I69:I70)</f>
        <v>21158.5</v>
      </c>
      <c r="J68" s="34">
        <f t="shared" ref="J68:L68" si="23">SUM(J69:J70)</f>
        <v>0</v>
      </c>
      <c r="K68" s="34">
        <f t="shared" si="23"/>
        <v>0</v>
      </c>
      <c r="L68" s="34">
        <f t="shared" si="23"/>
        <v>0</v>
      </c>
    </row>
    <row r="69" spans="1:12" ht="165.6" x14ac:dyDescent="0.25">
      <c r="A69" s="31" t="s">
        <v>208</v>
      </c>
      <c r="B69" s="37" t="s">
        <v>380</v>
      </c>
      <c r="C69" s="33" t="s">
        <v>22</v>
      </c>
      <c r="D69" s="33" t="s">
        <v>18</v>
      </c>
      <c r="E69" s="33" t="s">
        <v>130</v>
      </c>
      <c r="F69" s="33" t="s">
        <v>60</v>
      </c>
      <c r="G69" s="31" t="s">
        <v>269</v>
      </c>
      <c r="H69" s="34">
        <f>I69+K69+L69</f>
        <v>104.7</v>
      </c>
      <c r="I69" s="34">
        <v>104.7</v>
      </c>
      <c r="J69" s="34">
        <f t="shared" ref="J69:L69" si="24">J70</f>
        <v>0</v>
      </c>
      <c r="K69" s="34">
        <f t="shared" si="24"/>
        <v>0</v>
      </c>
      <c r="L69" s="34">
        <f t="shared" si="24"/>
        <v>0</v>
      </c>
    </row>
    <row r="70" spans="1:12" ht="165.6" x14ac:dyDescent="0.25">
      <c r="A70" s="31" t="s">
        <v>209</v>
      </c>
      <c r="B70" s="37" t="s">
        <v>379</v>
      </c>
      <c r="C70" s="33" t="s">
        <v>22</v>
      </c>
      <c r="D70" s="33" t="s">
        <v>18</v>
      </c>
      <c r="E70" s="33" t="s">
        <v>130</v>
      </c>
      <c r="F70" s="33" t="s">
        <v>60</v>
      </c>
      <c r="G70" s="31" t="s">
        <v>269</v>
      </c>
      <c r="H70" s="34">
        <f t="shared" ref="H70" si="25">I70+K70+L70</f>
        <v>21053.8</v>
      </c>
      <c r="I70" s="34">
        <f>3000+18158.5-104.7</f>
        <v>21053.8</v>
      </c>
      <c r="J70" s="34">
        <v>0</v>
      </c>
      <c r="K70" s="34">
        <v>0</v>
      </c>
      <c r="L70" s="34">
        <v>0</v>
      </c>
    </row>
    <row r="71" spans="1:12" ht="27.6" x14ac:dyDescent="0.25">
      <c r="A71" s="31" t="s">
        <v>210</v>
      </c>
      <c r="B71" s="37" t="s">
        <v>192</v>
      </c>
      <c r="C71" s="33" t="s">
        <v>22</v>
      </c>
      <c r="D71" s="33" t="s">
        <v>18</v>
      </c>
      <c r="E71" s="33" t="s">
        <v>131</v>
      </c>
      <c r="F71" s="33" t="s">
        <v>9</v>
      </c>
      <c r="G71" s="31" t="s">
        <v>269</v>
      </c>
      <c r="H71" s="34">
        <f t="shared" si="22"/>
        <v>4500</v>
      </c>
      <c r="I71" s="34">
        <f>I72</f>
        <v>4500</v>
      </c>
      <c r="J71" s="34">
        <f>J72</f>
        <v>0</v>
      </c>
      <c r="K71" s="34">
        <f t="shared" ref="K71:L71" si="26">K72</f>
        <v>0</v>
      </c>
      <c r="L71" s="34">
        <f t="shared" si="26"/>
        <v>0</v>
      </c>
    </row>
    <row r="72" spans="1:12" ht="27.6" x14ac:dyDescent="0.25">
      <c r="A72" s="31" t="s">
        <v>211</v>
      </c>
      <c r="B72" s="37" t="s">
        <v>193</v>
      </c>
      <c r="C72" s="33" t="s">
        <v>22</v>
      </c>
      <c r="D72" s="33" t="s">
        <v>18</v>
      </c>
      <c r="E72" s="33" t="s">
        <v>126</v>
      </c>
      <c r="F72" s="33" t="s">
        <v>9</v>
      </c>
      <c r="G72" s="31" t="s">
        <v>269</v>
      </c>
      <c r="H72" s="34">
        <f t="shared" si="22"/>
        <v>4500</v>
      </c>
      <c r="I72" s="34">
        <f>I73+I74</f>
        <v>4500</v>
      </c>
      <c r="J72" s="34">
        <f>J73+J74</f>
        <v>0</v>
      </c>
      <c r="K72" s="34">
        <f t="shared" ref="K72:L72" si="27">K73+K74</f>
        <v>0</v>
      </c>
      <c r="L72" s="34">
        <f t="shared" si="27"/>
        <v>0</v>
      </c>
    </row>
    <row r="73" spans="1:12" ht="41.4" x14ac:dyDescent="0.25">
      <c r="A73" s="31" t="s">
        <v>212</v>
      </c>
      <c r="B73" s="37" t="s">
        <v>66</v>
      </c>
      <c r="C73" s="33" t="s">
        <v>22</v>
      </c>
      <c r="D73" s="33" t="s">
        <v>18</v>
      </c>
      <c r="E73" s="33" t="s">
        <v>126</v>
      </c>
      <c r="F73" s="33" t="s">
        <v>11</v>
      </c>
      <c r="G73" s="31" t="s">
        <v>269</v>
      </c>
      <c r="H73" s="34">
        <f t="shared" si="22"/>
        <v>500</v>
      </c>
      <c r="I73" s="34">
        <v>500</v>
      </c>
      <c r="J73" s="34">
        <v>0</v>
      </c>
      <c r="K73" s="34">
        <v>0</v>
      </c>
      <c r="L73" s="34">
        <v>0</v>
      </c>
    </row>
    <row r="74" spans="1:12" ht="13.8" x14ac:dyDescent="0.25">
      <c r="A74" s="31" t="s">
        <v>213</v>
      </c>
      <c r="B74" s="37" t="s">
        <v>13</v>
      </c>
      <c r="C74" s="33" t="s">
        <v>22</v>
      </c>
      <c r="D74" s="33" t="s">
        <v>18</v>
      </c>
      <c r="E74" s="33" t="s">
        <v>126</v>
      </c>
      <c r="F74" s="33" t="s">
        <v>14</v>
      </c>
      <c r="G74" s="31" t="s">
        <v>269</v>
      </c>
      <c r="H74" s="34">
        <f t="shared" ref="H74" si="28">I74+K74+L74</f>
        <v>4000</v>
      </c>
      <c r="I74" s="34">
        <v>4000</v>
      </c>
      <c r="J74" s="34">
        <v>0</v>
      </c>
      <c r="K74" s="34">
        <v>0</v>
      </c>
      <c r="L74" s="34">
        <v>0</v>
      </c>
    </row>
    <row r="75" spans="1:12" ht="41.4" x14ac:dyDescent="0.25">
      <c r="A75" s="26" t="s">
        <v>214</v>
      </c>
      <c r="B75" s="43" t="s">
        <v>73</v>
      </c>
      <c r="C75" s="28" t="s">
        <v>107</v>
      </c>
      <c r="D75" s="28" t="s">
        <v>107</v>
      </c>
      <c r="E75" s="26" t="s">
        <v>100</v>
      </c>
      <c r="F75" s="26" t="s">
        <v>9</v>
      </c>
      <c r="G75" s="26" t="s">
        <v>269</v>
      </c>
      <c r="H75" s="29">
        <f t="shared" si="22"/>
        <v>270110</v>
      </c>
      <c r="I75" s="40">
        <f>I76+I92</f>
        <v>270110</v>
      </c>
      <c r="J75" s="40">
        <f>J76+J92</f>
        <v>0</v>
      </c>
      <c r="K75" s="40">
        <f>K76+K92</f>
        <v>0</v>
      </c>
      <c r="L75" s="40">
        <f>L76+L92</f>
        <v>0</v>
      </c>
    </row>
    <row r="76" spans="1:12" ht="13.8" x14ac:dyDescent="0.25">
      <c r="A76" s="31" t="s">
        <v>215</v>
      </c>
      <c r="B76" s="37" t="s">
        <v>321</v>
      </c>
      <c r="C76" s="33" t="s">
        <v>22</v>
      </c>
      <c r="D76" s="33" t="s">
        <v>29</v>
      </c>
      <c r="E76" s="33" t="s">
        <v>144</v>
      </c>
      <c r="F76" s="33" t="s">
        <v>9</v>
      </c>
      <c r="G76" s="31" t="s">
        <v>269</v>
      </c>
      <c r="H76" s="34">
        <f t="shared" si="22"/>
        <v>263110</v>
      </c>
      <c r="I76" s="35">
        <f>I77+I83+I85+I86+I88+I90</f>
        <v>263110</v>
      </c>
      <c r="J76" s="35">
        <f>J77+J83+J85+J86+J88+J90</f>
        <v>0</v>
      </c>
      <c r="K76" s="35">
        <f>K77+K83+K85+K86+K88+K90</f>
        <v>0</v>
      </c>
      <c r="L76" s="35">
        <f>L77+L83+L85+L86+L88+L90</f>
        <v>0</v>
      </c>
    </row>
    <row r="77" spans="1:12" ht="55.2" x14ac:dyDescent="0.25">
      <c r="A77" s="31" t="s">
        <v>216</v>
      </c>
      <c r="B77" s="37" t="s">
        <v>145</v>
      </c>
      <c r="C77" s="33" t="s">
        <v>22</v>
      </c>
      <c r="D77" s="33" t="s">
        <v>29</v>
      </c>
      <c r="E77" s="45" t="s">
        <v>146</v>
      </c>
      <c r="F77" s="33" t="s">
        <v>9</v>
      </c>
      <c r="G77" s="31" t="s">
        <v>269</v>
      </c>
      <c r="H77" s="34">
        <f>I77+K77+L77</f>
        <v>204607.9</v>
      </c>
      <c r="I77" s="34">
        <f>I78+I79</f>
        <v>204607.9</v>
      </c>
      <c r="J77" s="34">
        <f t="shared" ref="J77:L77" si="29">J78+J79+J83+J85+J86+J88+J90</f>
        <v>0</v>
      </c>
      <c r="K77" s="34">
        <f t="shared" si="29"/>
        <v>0</v>
      </c>
      <c r="L77" s="34">
        <f t="shared" si="29"/>
        <v>0</v>
      </c>
    </row>
    <row r="78" spans="1:12" ht="69" x14ac:dyDescent="0.25">
      <c r="A78" s="31" t="s">
        <v>279</v>
      </c>
      <c r="B78" s="37" t="s">
        <v>280</v>
      </c>
      <c r="C78" s="33" t="s">
        <v>22</v>
      </c>
      <c r="D78" s="33" t="s">
        <v>29</v>
      </c>
      <c r="E78" s="45" t="s">
        <v>281</v>
      </c>
      <c r="F78" s="33" t="s">
        <v>35</v>
      </c>
      <c r="G78" s="31" t="s">
        <v>269</v>
      </c>
      <c r="H78" s="34">
        <f t="shared" si="22"/>
        <v>48</v>
      </c>
      <c r="I78" s="34">
        <v>48</v>
      </c>
      <c r="J78" s="34">
        <f>J79</f>
        <v>0</v>
      </c>
      <c r="K78" s="34">
        <f t="shared" ref="K78:L79" si="30">K79</f>
        <v>0</v>
      </c>
      <c r="L78" s="34">
        <f t="shared" si="30"/>
        <v>0</v>
      </c>
    </row>
    <row r="79" spans="1:12" ht="55.2" x14ac:dyDescent="0.25">
      <c r="A79" s="31" t="s">
        <v>305</v>
      </c>
      <c r="B79" s="37" t="s">
        <v>147</v>
      </c>
      <c r="C79" s="33" t="s">
        <v>22</v>
      </c>
      <c r="D79" s="33" t="s">
        <v>29</v>
      </c>
      <c r="E79" s="45" t="s">
        <v>148</v>
      </c>
      <c r="F79" s="33" t="s">
        <v>9</v>
      </c>
      <c r="G79" s="31" t="s">
        <v>269</v>
      </c>
      <c r="H79" s="34">
        <f t="shared" si="22"/>
        <v>204559.9</v>
      </c>
      <c r="I79" s="34">
        <f>I80+I81+I82</f>
        <v>204559.9</v>
      </c>
      <c r="J79" s="34">
        <f>J80</f>
        <v>0</v>
      </c>
      <c r="K79" s="34">
        <f t="shared" si="30"/>
        <v>0</v>
      </c>
      <c r="L79" s="34">
        <f t="shared" si="30"/>
        <v>0</v>
      </c>
    </row>
    <row r="80" spans="1:12" ht="41.4" x14ac:dyDescent="0.25">
      <c r="A80" s="31" t="s">
        <v>306</v>
      </c>
      <c r="B80" s="37" t="s">
        <v>66</v>
      </c>
      <c r="C80" s="33" t="s">
        <v>22</v>
      </c>
      <c r="D80" s="33" t="s">
        <v>29</v>
      </c>
      <c r="E80" s="45" t="s">
        <v>148</v>
      </c>
      <c r="F80" s="33" t="s">
        <v>11</v>
      </c>
      <c r="G80" s="31" t="s">
        <v>269</v>
      </c>
      <c r="H80" s="34">
        <f t="shared" si="22"/>
        <v>86440.5</v>
      </c>
      <c r="I80" s="34">
        <f>86440.5</f>
        <v>86440.5</v>
      </c>
      <c r="J80" s="34">
        <v>0</v>
      </c>
      <c r="K80" s="34">
        <v>0</v>
      </c>
      <c r="L80" s="34">
        <v>0</v>
      </c>
    </row>
    <row r="81" spans="1:12" ht="41.4" x14ac:dyDescent="0.25">
      <c r="A81" s="31" t="s">
        <v>307</v>
      </c>
      <c r="B81" s="37" t="s">
        <v>12</v>
      </c>
      <c r="C81" s="33" t="s">
        <v>22</v>
      </c>
      <c r="D81" s="33" t="s">
        <v>29</v>
      </c>
      <c r="E81" s="45" t="s">
        <v>148</v>
      </c>
      <c r="F81" s="33" t="s">
        <v>14</v>
      </c>
      <c r="G81" s="31" t="s">
        <v>269</v>
      </c>
      <c r="H81" s="34">
        <f t="shared" si="22"/>
        <v>117619.4</v>
      </c>
      <c r="I81" s="34">
        <f>114577.4+1042+2000</f>
        <v>117619.4</v>
      </c>
      <c r="J81" s="34">
        <v>0</v>
      </c>
      <c r="K81" s="34">
        <v>0</v>
      </c>
      <c r="L81" s="34">
        <v>0</v>
      </c>
    </row>
    <row r="82" spans="1:12" ht="41.4" x14ac:dyDescent="0.25">
      <c r="A82" s="31" t="s">
        <v>308</v>
      </c>
      <c r="B82" s="37" t="s">
        <v>266</v>
      </c>
      <c r="C82" s="33" t="s">
        <v>22</v>
      </c>
      <c r="D82" s="33" t="s">
        <v>29</v>
      </c>
      <c r="E82" s="45" t="s">
        <v>148</v>
      </c>
      <c r="F82" s="33" t="s">
        <v>267</v>
      </c>
      <c r="G82" s="31" t="s">
        <v>269</v>
      </c>
      <c r="H82" s="34">
        <f t="shared" si="22"/>
        <v>500</v>
      </c>
      <c r="I82" s="34">
        <v>500</v>
      </c>
      <c r="J82" s="34">
        <v>0</v>
      </c>
      <c r="K82" s="34">
        <v>0</v>
      </c>
      <c r="L82" s="34">
        <v>0</v>
      </c>
    </row>
    <row r="83" spans="1:12" ht="82.8" x14ac:dyDescent="0.25">
      <c r="A83" s="31" t="s">
        <v>217</v>
      </c>
      <c r="B83" s="37" t="s">
        <v>268</v>
      </c>
      <c r="C83" s="33" t="s">
        <v>22</v>
      </c>
      <c r="D83" s="33" t="s">
        <v>29</v>
      </c>
      <c r="E83" s="45" t="s">
        <v>149</v>
      </c>
      <c r="F83" s="33" t="s">
        <v>9</v>
      </c>
      <c r="G83" s="31" t="s">
        <v>269</v>
      </c>
      <c r="H83" s="34">
        <f t="shared" si="22"/>
        <v>16110</v>
      </c>
      <c r="I83" s="34">
        <f>I84</f>
        <v>16110</v>
      </c>
      <c r="J83" s="34">
        <f t="shared" ref="J83:L83" si="31">J84</f>
        <v>0</v>
      </c>
      <c r="K83" s="34">
        <f t="shared" si="31"/>
        <v>0</v>
      </c>
      <c r="L83" s="34">
        <f t="shared" si="31"/>
        <v>0</v>
      </c>
    </row>
    <row r="84" spans="1:12" ht="124.2" x14ac:dyDescent="0.25">
      <c r="A84" s="31" t="s">
        <v>218</v>
      </c>
      <c r="B84" s="37" t="s">
        <v>322</v>
      </c>
      <c r="C84" s="33" t="s">
        <v>22</v>
      </c>
      <c r="D84" s="33" t="s">
        <v>29</v>
      </c>
      <c r="E84" s="45" t="s">
        <v>282</v>
      </c>
      <c r="F84" s="33" t="s">
        <v>11</v>
      </c>
      <c r="G84" s="31" t="s">
        <v>269</v>
      </c>
      <c r="H84" s="34">
        <f t="shared" ref="H84" si="32">I84+K84+L84</f>
        <v>16110</v>
      </c>
      <c r="I84" s="34">
        <v>16110</v>
      </c>
      <c r="J84" s="34">
        <v>0</v>
      </c>
      <c r="K84" s="34">
        <v>0</v>
      </c>
      <c r="L84" s="34">
        <v>0</v>
      </c>
    </row>
    <row r="85" spans="1:12" ht="82.8" x14ac:dyDescent="0.25">
      <c r="A85" s="31" t="s">
        <v>222</v>
      </c>
      <c r="B85" s="37" t="s">
        <v>345</v>
      </c>
      <c r="C85" s="33" t="s">
        <v>22</v>
      </c>
      <c r="D85" s="33" t="s">
        <v>29</v>
      </c>
      <c r="E85" s="45" t="s">
        <v>150</v>
      </c>
      <c r="F85" s="33" t="s">
        <v>35</v>
      </c>
      <c r="G85" s="31" t="s">
        <v>269</v>
      </c>
      <c r="H85" s="34">
        <f t="shared" si="22"/>
        <v>14992.1</v>
      </c>
      <c r="I85" s="34">
        <v>14992.1</v>
      </c>
      <c r="J85" s="34">
        <v>0</v>
      </c>
      <c r="K85" s="34">
        <v>0</v>
      </c>
      <c r="L85" s="34">
        <v>0</v>
      </c>
    </row>
    <row r="86" spans="1:12" ht="27.6" x14ac:dyDescent="0.25">
      <c r="A86" s="31" t="s">
        <v>284</v>
      </c>
      <c r="B86" s="37" t="s">
        <v>285</v>
      </c>
      <c r="C86" s="33" t="s">
        <v>22</v>
      </c>
      <c r="D86" s="33" t="s">
        <v>29</v>
      </c>
      <c r="E86" s="45" t="s">
        <v>296</v>
      </c>
      <c r="F86" s="33" t="s">
        <v>14</v>
      </c>
      <c r="G86" s="31" t="s">
        <v>269</v>
      </c>
      <c r="H86" s="34">
        <f t="shared" si="22"/>
        <v>400</v>
      </c>
      <c r="I86" s="34">
        <f>I87</f>
        <v>400</v>
      </c>
      <c r="J86" s="34">
        <f t="shared" ref="J86:L86" si="33">J87</f>
        <v>0</v>
      </c>
      <c r="K86" s="34">
        <f t="shared" si="33"/>
        <v>0</v>
      </c>
      <c r="L86" s="34">
        <f t="shared" si="33"/>
        <v>0</v>
      </c>
    </row>
    <row r="87" spans="1:12" ht="27.6" x14ac:dyDescent="0.25">
      <c r="A87" s="31" t="s">
        <v>295</v>
      </c>
      <c r="B87" s="37" t="s">
        <v>297</v>
      </c>
      <c r="C87" s="33" t="s">
        <v>22</v>
      </c>
      <c r="D87" s="33" t="s">
        <v>29</v>
      </c>
      <c r="E87" s="45" t="s">
        <v>283</v>
      </c>
      <c r="F87" s="33" t="s">
        <v>11</v>
      </c>
      <c r="G87" s="31" t="s">
        <v>269</v>
      </c>
      <c r="H87" s="34">
        <f t="shared" ref="H87" si="34">I87+K87+L87</f>
        <v>400</v>
      </c>
      <c r="I87" s="34">
        <v>400</v>
      </c>
      <c r="J87" s="34">
        <v>0</v>
      </c>
      <c r="K87" s="34">
        <v>0</v>
      </c>
      <c r="L87" s="34">
        <v>0</v>
      </c>
    </row>
    <row r="88" spans="1:12" ht="27.6" x14ac:dyDescent="0.25">
      <c r="A88" s="31" t="s">
        <v>286</v>
      </c>
      <c r="B88" s="37" t="s">
        <v>287</v>
      </c>
      <c r="C88" s="33" t="s">
        <v>22</v>
      </c>
      <c r="D88" s="33" t="s">
        <v>29</v>
      </c>
      <c r="E88" s="45" t="s">
        <v>309</v>
      </c>
      <c r="F88" s="33" t="s">
        <v>11</v>
      </c>
      <c r="G88" s="31" t="s">
        <v>269</v>
      </c>
      <c r="H88" s="34">
        <f t="shared" si="22"/>
        <v>5000</v>
      </c>
      <c r="I88" s="34">
        <f>I89</f>
        <v>5000</v>
      </c>
      <c r="J88" s="34">
        <f t="shared" ref="J88:L88" si="35">J89</f>
        <v>0</v>
      </c>
      <c r="K88" s="34">
        <f t="shared" si="35"/>
        <v>0</v>
      </c>
      <c r="L88" s="34">
        <f t="shared" si="35"/>
        <v>0</v>
      </c>
    </row>
    <row r="89" spans="1:12" ht="27.6" x14ac:dyDescent="0.25">
      <c r="A89" s="31" t="s">
        <v>298</v>
      </c>
      <c r="B89" s="37" t="s">
        <v>299</v>
      </c>
      <c r="C89" s="33" t="s">
        <v>22</v>
      </c>
      <c r="D89" s="33" t="s">
        <v>29</v>
      </c>
      <c r="E89" s="45" t="s">
        <v>288</v>
      </c>
      <c r="F89" s="33" t="s">
        <v>11</v>
      </c>
      <c r="G89" s="31" t="s">
        <v>269</v>
      </c>
      <c r="H89" s="34">
        <f t="shared" ref="H89" si="36">I89+K89+L89</f>
        <v>5000</v>
      </c>
      <c r="I89" s="34">
        <v>5000</v>
      </c>
      <c r="J89" s="34">
        <v>0</v>
      </c>
      <c r="K89" s="34">
        <v>0</v>
      </c>
      <c r="L89" s="34">
        <v>0</v>
      </c>
    </row>
    <row r="90" spans="1:12" ht="41.4" x14ac:dyDescent="0.25">
      <c r="A90" s="31" t="s">
        <v>292</v>
      </c>
      <c r="B90" s="37" t="s">
        <v>275</v>
      </c>
      <c r="C90" s="33" t="s">
        <v>31</v>
      </c>
      <c r="D90" s="33" t="s">
        <v>36</v>
      </c>
      <c r="E90" s="33" t="s">
        <v>289</v>
      </c>
      <c r="F90" s="33" t="s">
        <v>9</v>
      </c>
      <c r="G90" s="31" t="s">
        <v>269</v>
      </c>
      <c r="H90" s="34">
        <f t="shared" si="22"/>
        <v>22000</v>
      </c>
      <c r="I90" s="35">
        <f>I91</f>
        <v>22000</v>
      </c>
      <c r="J90" s="35">
        <f t="shared" ref="J90:L90" si="37">J91</f>
        <v>0</v>
      </c>
      <c r="K90" s="35">
        <f t="shared" si="37"/>
        <v>0</v>
      </c>
      <c r="L90" s="35">
        <f t="shared" si="37"/>
        <v>0</v>
      </c>
    </row>
    <row r="91" spans="1:12" ht="82.8" x14ac:dyDescent="0.25">
      <c r="A91" s="31" t="s">
        <v>316</v>
      </c>
      <c r="B91" s="37" t="s">
        <v>319</v>
      </c>
      <c r="C91" s="33" t="s">
        <v>31</v>
      </c>
      <c r="D91" s="33" t="s">
        <v>36</v>
      </c>
      <c r="E91" s="33" t="s">
        <v>317</v>
      </c>
      <c r="F91" s="33" t="s">
        <v>35</v>
      </c>
      <c r="G91" s="31" t="s">
        <v>269</v>
      </c>
      <c r="H91" s="34">
        <f t="shared" ref="H91" si="38">I91+K91+L91</f>
        <v>22000</v>
      </c>
      <c r="I91" s="34">
        <v>22000</v>
      </c>
      <c r="J91" s="34">
        <v>0</v>
      </c>
      <c r="K91" s="34">
        <v>0</v>
      </c>
      <c r="L91" s="34">
        <v>0</v>
      </c>
    </row>
    <row r="92" spans="1:12" ht="45" customHeight="1" x14ac:dyDescent="0.25">
      <c r="A92" s="31" t="s">
        <v>219</v>
      </c>
      <c r="B92" s="41" t="s">
        <v>290</v>
      </c>
      <c r="C92" s="33" t="s">
        <v>22</v>
      </c>
      <c r="D92" s="33" t="s">
        <v>18</v>
      </c>
      <c r="E92" s="33" t="s">
        <v>151</v>
      </c>
      <c r="F92" s="33" t="s">
        <v>9</v>
      </c>
      <c r="G92" s="31" t="s">
        <v>269</v>
      </c>
      <c r="H92" s="34">
        <f t="shared" si="22"/>
        <v>7000</v>
      </c>
      <c r="I92" s="34">
        <f>I93</f>
        <v>7000</v>
      </c>
      <c r="J92" s="34">
        <f>J93</f>
        <v>0</v>
      </c>
      <c r="K92" s="34">
        <f t="shared" ref="K92:L92" si="39">K93</f>
        <v>0</v>
      </c>
      <c r="L92" s="34">
        <f t="shared" si="39"/>
        <v>0</v>
      </c>
    </row>
    <row r="93" spans="1:12" ht="26.4" x14ac:dyDescent="0.25">
      <c r="A93" s="31" t="s">
        <v>220</v>
      </c>
      <c r="B93" s="46" t="s">
        <v>326</v>
      </c>
      <c r="C93" s="33" t="s">
        <v>22</v>
      </c>
      <c r="D93" s="33" t="s">
        <v>18</v>
      </c>
      <c r="E93" s="33" t="s">
        <v>152</v>
      </c>
      <c r="F93" s="33" t="s">
        <v>9</v>
      </c>
      <c r="G93" s="31" t="s">
        <v>269</v>
      </c>
      <c r="H93" s="34">
        <f t="shared" si="22"/>
        <v>7000</v>
      </c>
      <c r="I93" s="34">
        <f>I94+I95</f>
        <v>7000</v>
      </c>
      <c r="J93" s="34">
        <f t="shared" ref="J93:L93" si="40">J94+J95</f>
        <v>0</v>
      </c>
      <c r="K93" s="34">
        <f t="shared" si="40"/>
        <v>0</v>
      </c>
      <c r="L93" s="34">
        <f t="shared" si="40"/>
        <v>0</v>
      </c>
    </row>
    <row r="94" spans="1:12" ht="96.6" x14ac:dyDescent="0.25">
      <c r="A94" s="31" t="s">
        <v>221</v>
      </c>
      <c r="B94" s="37" t="s">
        <v>376</v>
      </c>
      <c r="C94" s="33" t="s">
        <v>22</v>
      </c>
      <c r="D94" s="33" t="s">
        <v>18</v>
      </c>
      <c r="E94" s="33" t="s">
        <v>291</v>
      </c>
      <c r="F94" s="33" t="s">
        <v>34</v>
      </c>
      <c r="G94" s="31" t="s">
        <v>269</v>
      </c>
      <c r="H94" s="34">
        <f t="shared" si="22"/>
        <v>4725.8999999999996</v>
      </c>
      <c r="I94" s="34">
        <f>7000-2274.1</f>
        <v>4725.8999999999996</v>
      </c>
      <c r="J94" s="34">
        <v>0</v>
      </c>
      <c r="K94" s="34">
        <v>0</v>
      </c>
      <c r="L94" s="34">
        <v>0</v>
      </c>
    </row>
    <row r="95" spans="1:12" ht="96.6" x14ac:dyDescent="0.25">
      <c r="A95" s="31" t="s">
        <v>374</v>
      </c>
      <c r="B95" s="37" t="s">
        <v>375</v>
      </c>
      <c r="C95" s="33" t="s">
        <v>22</v>
      </c>
      <c r="D95" s="33" t="s">
        <v>18</v>
      </c>
      <c r="E95" s="33" t="s">
        <v>377</v>
      </c>
      <c r="F95" s="33" t="s">
        <v>34</v>
      </c>
      <c r="G95" s="31" t="s">
        <v>269</v>
      </c>
      <c r="H95" s="34">
        <f t="shared" ref="H95" si="41">I95+K95+L95</f>
        <v>2274.1</v>
      </c>
      <c r="I95" s="34">
        <v>2274.1</v>
      </c>
      <c r="J95" s="34">
        <v>0</v>
      </c>
      <c r="K95" s="34">
        <v>0</v>
      </c>
      <c r="L95" s="34">
        <v>0</v>
      </c>
    </row>
    <row r="96" spans="1:12" ht="41.4" x14ac:dyDescent="0.25">
      <c r="A96" s="26" t="s">
        <v>223</v>
      </c>
      <c r="B96" s="39" t="s">
        <v>51</v>
      </c>
      <c r="C96" s="26" t="s">
        <v>107</v>
      </c>
      <c r="D96" s="26" t="s">
        <v>107</v>
      </c>
      <c r="E96" s="47" t="s">
        <v>101</v>
      </c>
      <c r="F96" s="28" t="s">
        <v>9</v>
      </c>
      <c r="G96" s="26" t="s">
        <v>269</v>
      </c>
      <c r="H96" s="29">
        <f>I96+K96+L96</f>
        <v>296106</v>
      </c>
      <c r="I96" s="29">
        <f>I97+I107+I115+I117</f>
        <v>296106</v>
      </c>
      <c r="J96" s="29">
        <f t="shared" ref="J96:L96" si="42">J97+J107+J115+J117</f>
        <v>0</v>
      </c>
      <c r="K96" s="29">
        <f t="shared" si="42"/>
        <v>0</v>
      </c>
      <c r="L96" s="29">
        <f t="shared" si="42"/>
        <v>0</v>
      </c>
    </row>
    <row r="97" spans="1:12" ht="46.8" customHeight="1" x14ac:dyDescent="0.25">
      <c r="A97" s="31" t="s">
        <v>224</v>
      </c>
      <c r="B97" s="41" t="s">
        <v>132</v>
      </c>
      <c r="C97" s="31" t="s">
        <v>107</v>
      </c>
      <c r="D97" s="31" t="s">
        <v>107</v>
      </c>
      <c r="E97" s="45" t="s">
        <v>125</v>
      </c>
      <c r="F97" s="33" t="s">
        <v>9</v>
      </c>
      <c r="G97" s="31" t="s">
        <v>269</v>
      </c>
      <c r="H97" s="34">
        <f t="shared" si="22"/>
        <v>19237</v>
      </c>
      <c r="I97" s="34">
        <f>I98+I99+I102+I104+I106</f>
        <v>19237</v>
      </c>
      <c r="J97" s="34">
        <f t="shared" ref="J97:L97" si="43">J98+J99+J102+J104+J106</f>
        <v>0</v>
      </c>
      <c r="K97" s="34">
        <f t="shared" si="43"/>
        <v>0</v>
      </c>
      <c r="L97" s="34">
        <f t="shared" si="43"/>
        <v>0</v>
      </c>
    </row>
    <row r="98" spans="1:12" ht="69" x14ac:dyDescent="0.25">
      <c r="A98" s="31" t="s">
        <v>225</v>
      </c>
      <c r="B98" s="36" t="s">
        <v>343</v>
      </c>
      <c r="C98" s="33" t="s">
        <v>7</v>
      </c>
      <c r="D98" s="33" t="s">
        <v>7</v>
      </c>
      <c r="E98" s="33" t="s">
        <v>124</v>
      </c>
      <c r="F98" s="33" t="s">
        <v>14</v>
      </c>
      <c r="G98" s="31" t="s">
        <v>269</v>
      </c>
      <c r="H98" s="34">
        <f t="shared" si="22"/>
        <v>460</v>
      </c>
      <c r="I98" s="34">
        <v>460</v>
      </c>
      <c r="J98" s="34">
        <v>0</v>
      </c>
      <c r="K98" s="34">
        <v>0</v>
      </c>
      <c r="L98" s="34">
        <v>0</v>
      </c>
    </row>
    <row r="99" spans="1:12" ht="27.6" x14ac:dyDescent="0.25">
      <c r="A99" s="31" t="s">
        <v>226</v>
      </c>
      <c r="B99" s="36" t="s">
        <v>16</v>
      </c>
      <c r="C99" s="33" t="s">
        <v>17</v>
      </c>
      <c r="D99" s="33" t="s">
        <v>18</v>
      </c>
      <c r="E99" s="33" t="s">
        <v>123</v>
      </c>
      <c r="F99" s="33" t="s">
        <v>9</v>
      </c>
      <c r="G99" s="31" t="s">
        <v>269</v>
      </c>
      <c r="H99" s="34">
        <f t="shared" si="22"/>
        <v>10612.5</v>
      </c>
      <c r="I99" s="34">
        <f>I100+I101</f>
        <v>10612.5</v>
      </c>
      <c r="J99" s="34">
        <f t="shared" ref="J99:L99" si="44">J100+J101</f>
        <v>0</v>
      </c>
      <c r="K99" s="34">
        <f t="shared" si="44"/>
        <v>0</v>
      </c>
      <c r="L99" s="34">
        <f t="shared" si="44"/>
        <v>0</v>
      </c>
    </row>
    <row r="100" spans="1:12" ht="55.2" x14ac:dyDescent="0.25">
      <c r="A100" s="31" t="s">
        <v>228</v>
      </c>
      <c r="B100" s="36" t="s">
        <v>227</v>
      </c>
      <c r="C100" s="33" t="s">
        <v>17</v>
      </c>
      <c r="D100" s="33" t="s">
        <v>18</v>
      </c>
      <c r="E100" s="33" t="s">
        <v>122</v>
      </c>
      <c r="F100" s="33" t="s">
        <v>14</v>
      </c>
      <c r="G100" s="31" t="s">
        <v>269</v>
      </c>
      <c r="H100" s="34">
        <f t="shared" si="22"/>
        <v>9362.5</v>
      </c>
      <c r="I100" s="34">
        <v>9362.5</v>
      </c>
      <c r="J100" s="34">
        <v>0</v>
      </c>
      <c r="K100" s="34">
        <v>0</v>
      </c>
      <c r="L100" s="34">
        <v>0</v>
      </c>
    </row>
    <row r="101" spans="1:12" ht="55.2" x14ac:dyDescent="0.25">
      <c r="A101" s="31" t="s">
        <v>310</v>
      </c>
      <c r="B101" s="36" t="s">
        <v>344</v>
      </c>
      <c r="C101" s="33" t="s">
        <v>17</v>
      </c>
      <c r="D101" s="33" t="s">
        <v>18</v>
      </c>
      <c r="E101" s="33" t="s">
        <v>122</v>
      </c>
      <c r="F101" s="33" t="s">
        <v>15</v>
      </c>
      <c r="G101" s="31" t="s">
        <v>269</v>
      </c>
      <c r="H101" s="34">
        <f t="shared" ref="H101" si="45">I101+K101+L101</f>
        <v>1250</v>
      </c>
      <c r="I101" s="34">
        <v>1250</v>
      </c>
      <c r="J101" s="34">
        <v>0</v>
      </c>
      <c r="K101" s="34">
        <v>0</v>
      </c>
      <c r="L101" s="34">
        <v>0</v>
      </c>
    </row>
    <row r="102" spans="1:12" ht="69" x14ac:dyDescent="0.25">
      <c r="A102" s="31" t="s">
        <v>229</v>
      </c>
      <c r="B102" s="36" t="s">
        <v>342</v>
      </c>
      <c r="C102" s="31" t="s">
        <v>19</v>
      </c>
      <c r="D102" s="31" t="s">
        <v>18</v>
      </c>
      <c r="E102" s="33" t="s">
        <v>121</v>
      </c>
      <c r="F102" s="33" t="s">
        <v>14</v>
      </c>
      <c r="G102" s="31" t="s">
        <v>269</v>
      </c>
      <c r="H102" s="34">
        <f t="shared" si="22"/>
        <v>1916.1</v>
      </c>
      <c r="I102" s="34">
        <v>1916.1</v>
      </c>
      <c r="J102" s="34">
        <v>0</v>
      </c>
      <c r="K102" s="34">
        <v>0</v>
      </c>
      <c r="L102" s="34">
        <v>0</v>
      </c>
    </row>
    <row r="103" spans="1:12" ht="41.4" x14ac:dyDescent="0.25">
      <c r="A103" s="31" t="s">
        <v>339</v>
      </c>
      <c r="B103" s="36" t="s">
        <v>363</v>
      </c>
      <c r="C103" s="33" t="s">
        <v>19</v>
      </c>
      <c r="D103" s="33" t="s">
        <v>18</v>
      </c>
      <c r="E103" s="33" t="s">
        <v>341</v>
      </c>
      <c r="F103" s="33" t="s">
        <v>11</v>
      </c>
      <c r="G103" s="31" t="s">
        <v>269</v>
      </c>
      <c r="H103" s="34">
        <f t="shared" ref="H103" si="46">I103+K103+L103</f>
        <v>2438.4</v>
      </c>
      <c r="I103" s="34">
        <f>I104</f>
        <v>2438.4</v>
      </c>
      <c r="J103" s="34">
        <f t="shared" ref="J103:L103" si="47">J104</f>
        <v>0</v>
      </c>
      <c r="K103" s="34">
        <f t="shared" si="47"/>
        <v>0</v>
      </c>
      <c r="L103" s="34">
        <f t="shared" si="47"/>
        <v>0</v>
      </c>
    </row>
    <row r="104" spans="1:12" ht="69" x14ac:dyDescent="0.25">
      <c r="A104" s="31" t="s">
        <v>362</v>
      </c>
      <c r="B104" s="36" t="s">
        <v>364</v>
      </c>
      <c r="C104" s="33" t="s">
        <v>19</v>
      </c>
      <c r="D104" s="33" t="s">
        <v>18</v>
      </c>
      <c r="E104" s="33" t="s">
        <v>341</v>
      </c>
      <c r="F104" s="33" t="s">
        <v>11</v>
      </c>
      <c r="G104" s="31" t="s">
        <v>269</v>
      </c>
      <c r="H104" s="34">
        <f t="shared" si="22"/>
        <v>2438.4</v>
      </c>
      <c r="I104" s="34">
        <v>2438.4</v>
      </c>
      <c r="J104" s="34">
        <v>0</v>
      </c>
      <c r="K104" s="34">
        <v>0</v>
      </c>
      <c r="L104" s="34">
        <v>0</v>
      </c>
    </row>
    <row r="105" spans="1:12" s="5" customFormat="1" ht="41.4" x14ac:dyDescent="0.25">
      <c r="A105" s="31" t="s">
        <v>340</v>
      </c>
      <c r="B105" s="36" t="s">
        <v>365</v>
      </c>
      <c r="C105" s="33" t="s">
        <v>19</v>
      </c>
      <c r="D105" s="33" t="s">
        <v>24</v>
      </c>
      <c r="E105" s="33" t="s">
        <v>338</v>
      </c>
      <c r="F105" s="33" t="s">
        <v>11</v>
      </c>
      <c r="G105" s="31" t="s">
        <v>269</v>
      </c>
      <c r="H105" s="34">
        <f t="shared" si="22"/>
        <v>3810</v>
      </c>
      <c r="I105" s="34">
        <f>I106</f>
        <v>3810</v>
      </c>
      <c r="J105" s="34">
        <f t="shared" ref="J105:L105" si="48">J106</f>
        <v>0</v>
      </c>
      <c r="K105" s="34">
        <f t="shared" si="48"/>
        <v>0</v>
      </c>
      <c r="L105" s="34">
        <f t="shared" si="48"/>
        <v>0</v>
      </c>
    </row>
    <row r="106" spans="1:12" s="5" customFormat="1" ht="69" x14ac:dyDescent="0.25">
      <c r="A106" s="31" t="s">
        <v>367</v>
      </c>
      <c r="B106" s="36" t="s">
        <v>366</v>
      </c>
      <c r="C106" s="33" t="s">
        <v>19</v>
      </c>
      <c r="D106" s="33" t="s">
        <v>24</v>
      </c>
      <c r="E106" s="33" t="s">
        <v>338</v>
      </c>
      <c r="F106" s="33" t="s">
        <v>11</v>
      </c>
      <c r="G106" s="31" t="s">
        <v>269</v>
      </c>
      <c r="H106" s="34">
        <f t="shared" ref="H106" si="49">I106+K106+L106</f>
        <v>3810</v>
      </c>
      <c r="I106" s="34">
        <v>3810</v>
      </c>
      <c r="J106" s="34">
        <v>0</v>
      </c>
      <c r="K106" s="34">
        <v>0</v>
      </c>
      <c r="L106" s="34">
        <v>0</v>
      </c>
    </row>
    <row r="107" spans="1:12" ht="41.4" x14ac:dyDescent="0.25">
      <c r="A107" s="31" t="s">
        <v>230</v>
      </c>
      <c r="B107" s="36" t="s">
        <v>133</v>
      </c>
      <c r="C107" s="33" t="s">
        <v>107</v>
      </c>
      <c r="D107" s="33" t="s">
        <v>107</v>
      </c>
      <c r="E107" s="33" t="s">
        <v>120</v>
      </c>
      <c r="F107" s="33" t="s">
        <v>9</v>
      </c>
      <c r="G107" s="31" t="s">
        <v>269</v>
      </c>
      <c r="H107" s="34">
        <f>I107+K107+L107</f>
        <v>265008.40000000002</v>
      </c>
      <c r="I107" s="34">
        <f>I108+I113</f>
        <v>265008.40000000002</v>
      </c>
      <c r="J107" s="34">
        <f>J108+J113</f>
        <v>0</v>
      </c>
      <c r="K107" s="34">
        <f>K108+K113</f>
        <v>0</v>
      </c>
      <c r="L107" s="34">
        <f>L108+L113</f>
        <v>0</v>
      </c>
    </row>
    <row r="108" spans="1:12" ht="41.4" x14ac:dyDescent="0.25">
      <c r="A108" s="31" t="s">
        <v>231</v>
      </c>
      <c r="B108" s="36" t="s">
        <v>20</v>
      </c>
      <c r="C108" s="33" t="s">
        <v>17</v>
      </c>
      <c r="D108" s="33" t="s">
        <v>18</v>
      </c>
      <c r="E108" s="33" t="s">
        <v>119</v>
      </c>
      <c r="F108" s="33" t="s">
        <v>9</v>
      </c>
      <c r="G108" s="31" t="s">
        <v>269</v>
      </c>
      <c r="H108" s="34">
        <f t="shared" si="22"/>
        <v>225951.5</v>
      </c>
      <c r="I108" s="34">
        <f>I109+I110+I111+I112</f>
        <v>225951.5</v>
      </c>
      <c r="J108" s="34">
        <f t="shared" ref="J108:L108" si="50">J109+J110+J111+J112</f>
        <v>0</v>
      </c>
      <c r="K108" s="34">
        <f t="shared" si="50"/>
        <v>0</v>
      </c>
      <c r="L108" s="34">
        <f t="shared" si="50"/>
        <v>0</v>
      </c>
    </row>
    <row r="109" spans="1:12" ht="41.4" x14ac:dyDescent="0.25">
      <c r="A109" s="31" t="s">
        <v>233</v>
      </c>
      <c r="B109" s="32" t="s">
        <v>232</v>
      </c>
      <c r="C109" s="33" t="s">
        <v>17</v>
      </c>
      <c r="D109" s="33" t="s">
        <v>18</v>
      </c>
      <c r="E109" s="33" t="s">
        <v>118</v>
      </c>
      <c r="F109" s="33" t="s">
        <v>14</v>
      </c>
      <c r="G109" s="31" t="s">
        <v>269</v>
      </c>
      <c r="H109" s="34">
        <f t="shared" si="22"/>
        <v>149697.9</v>
      </c>
      <c r="I109" s="34">
        <f>149697.9</f>
        <v>149697.9</v>
      </c>
      <c r="J109" s="34">
        <v>0</v>
      </c>
      <c r="K109" s="34">
        <v>0</v>
      </c>
      <c r="L109" s="34">
        <v>0</v>
      </c>
    </row>
    <row r="110" spans="1:12" ht="41.4" x14ac:dyDescent="0.25">
      <c r="A110" s="31" t="s">
        <v>234</v>
      </c>
      <c r="B110" s="32" t="s">
        <v>235</v>
      </c>
      <c r="C110" s="33" t="s">
        <v>17</v>
      </c>
      <c r="D110" s="33" t="s">
        <v>18</v>
      </c>
      <c r="E110" s="33" t="s">
        <v>117</v>
      </c>
      <c r="F110" s="33" t="s">
        <v>15</v>
      </c>
      <c r="G110" s="31" t="s">
        <v>269</v>
      </c>
      <c r="H110" s="34">
        <f t="shared" si="22"/>
        <v>12475.2</v>
      </c>
      <c r="I110" s="34">
        <v>12475.2</v>
      </c>
      <c r="J110" s="34">
        <v>0</v>
      </c>
      <c r="K110" s="34">
        <v>0</v>
      </c>
      <c r="L110" s="34">
        <v>0</v>
      </c>
    </row>
    <row r="111" spans="1:12" ht="27.6" x14ac:dyDescent="0.25">
      <c r="A111" s="31" t="s">
        <v>236</v>
      </c>
      <c r="B111" s="32" t="s">
        <v>237</v>
      </c>
      <c r="C111" s="33" t="s">
        <v>17</v>
      </c>
      <c r="D111" s="33" t="s">
        <v>18</v>
      </c>
      <c r="E111" s="33" t="s">
        <v>116</v>
      </c>
      <c r="F111" s="33" t="s">
        <v>14</v>
      </c>
      <c r="G111" s="31" t="s">
        <v>269</v>
      </c>
      <c r="H111" s="34">
        <f t="shared" si="22"/>
        <v>28463.200000000001</v>
      </c>
      <c r="I111" s="34">
        <f>30323.8-1860.6</f>
        <v>28463.200000000001</v>
      </c>
      <c r="J111" s="34">
        <v>0</v>
      </c>
      <c r="K111" s="34">
        <v>0</v>
      </c>
      <c r="L111" s="34">
        <v>0</v>
      </c>
    </row>
    <row r="112" spans="1:12" ht="55.2" x14ac:dyDescent="0.25">
      <c r="A112" s="31" t="s">
        <v>238</v>
      </c>
      <c r="B112" s="32" t="s">
        <v>239</v>
      </c>
      <c r="C112" s="33" t="s">
        <v>17</v>
      </c>
      <c r="D112" s="33" t="s">
        <v>18</v>
      </c>
      <c r="E112" s="33" t="s">
        <v>115</v>
      </c>
      <c r="F112" s="33" t="s">
        <v>14</v>
      </c>
      <c r="G112" s="31" t="s">
        <v>269</v>
      </c>
      <c r="H112" s="34">
        <f t="shared" si="22"/>
        <v>35315.199999999997</v>
      </c>
      <c r="I112" s="34">
        <v>35315.199999999997</v>
      </c>
      <c r="J112" s="34">
        <v>0</v>
      </c>
      <c r="K112" s="34">
        <v>0</v>
      </c>
      <c r="L112" s="34">
        <v>0</v>
      </c>
    </row>
    <row r="113" spans="1:12" ht="41.4" x14ac:dyDescent="0.25">
      <c r="A113" s="31" t="s">
        <v>240</v>
      </c>
      <c r="B113" s="36" t="s">
        <v>21</v>
      </c>
      <c r="C113" s="31" t="s">
        <v>19</v>
      </c>
      <c r="D113" s="31" t="s">
        <v>18</v>
      </c>
      <c r="E113" s="45" t="s">
        <v>114</v>
      </c>
      <c r="F113" s="33" t="s">
        <v>9</v>
      </c>
      <c r="G113" s="31" t="s">
        <v>269</v>
      </c>
      <c r="H113" s="34">
        <f t="shared" si="22"/>
        <v>39056.9</v>
      </c>
      <c r="I113" s="34">
        <f>I114</f>
        <v>39056.9</v>
      </c>
      <c r="J113" s="34">
        <f>J114</f>
        <v>0</v>
      </c>
      <c r="K113" s="34">
        <f t="shared" ref="K113:L113" si="51">K114</f>
        <v>0</v>
      </c>
      <c r="L113" s="34">
        <f t="shared" si="51"/>
        <v>0</v>
      </c>
    </row>
    <row r="114" spans="1:12" ht="41.4" x14ac:dyDescent="0.25">
      <c r="A114" s="31" t="s">
        <v>241</v>
      </c>
      <c r="B114" s="32" t="s">
        <v>242</v>
      </c>
      <c r="C114" s="33" t="s">
        <v>19</v>
      </c>
      <c r="D114" s="33" t="s">
        <v>18</v>
      </c>
      <c r="E114" s="33" t="s">
        <v>113</v>
      </c>
      <c r="F114" s="33" t="s">
        <v>14</v>
      </c>
      <c r="G114" s="31" t="s">
        <v>269</v>
      </c>
      <c r="H114" s="34">
        <f t="shared" si="22"/>
        <v>39056.9</v>
      </c>
      <c r="I114" s="34">
        <v>39056.9</v>
      </c>
      <c r="J114" s="34">
        <v>0</v>
      </c>
      <c r="K114" s="34">
        <v>0</v>
      </c>
      <c r="L114" s="34">
        <v>0</v>
      </c>
    </row>
    <row r="115" spans="1:12" ht="27.6" x14ac:dyDescent="0.25">
      <c r="A115" s="31" t="s">
        <v>243</v>
      </c>
      <c r="B115" s="41" t="s">
        <v>302</v>
      </c>
      <c r="C115" s="31" t="s">
        <v>17</v>
      </c>
      <c r="D115" s="31" t="s">
        <v>18</v>
      </c>
      <c r="E115" s="45" t="s">
        <v>303</v>
      </c>
      <c r="F115" s="33" t="s">
        <v>9</v>
      </c>
      <c r="G115" s="31" t="s">
        <v>269</v>
      </c>
      <c r="H115" s="34">
        <f t="shared" si="22"/>
        <v>10000</v>
      </c>
      <c r="I115" s="34">
        <f>I116</f>
        <v>10000</v>
      </c>
      <c r="J115" s="34">
        <f>J116</f>
        <v>0</v>
      </c>
      <c r="K115" s="34">
        <f t="shared" ref="K115:L115" si="52">K116</f>
        <v>0</v>
      </c>
      <c r="L115" s="34">
        <f t="shared" si="52"/>
        <v>0</v>
      </c>
    </row>
    <row r="116" spans="1:12" ht="55.2" x14ac:dyDescent="0.25">
      <c r="A116" s="31" t="s">
        <v>244</v>
      </c>
      <c r="B116" s="41" t="s">
        <v>358</v>
      </c>
      <c r="C116" s="33" t="s">
        <v>17</v>
      </c>
      <c r="D116" s="33" t="s">
        <v>18</v>
      </c>
      <c r="E116" s="33" t="s">
        <v>337</v>
      </c>
      <c r="F116" s="33" t="s">
        <v>15</v>
      </c>
      <c r="G116" s="31" t="s">
        <v>269</v>
      </c>
      <c r="H116" s="34">
        <f t="shared" si="22"/>
        <v>10000</v>
      </c>
      <c r="I116" s="34">
        <v>10000</v>
      </c>
      <c r="J116" s="34">
        <v>0</v>
      </c>
      <c r="K116" s="34">
        <v>0</v>
      </c>
      <c r="L116" s="34">
        <v>0</v>
      </c>
    </row>
    <row r="117" spans="1:12" ht="46.8" x14ac:dyDescent="0.25">
      <c r="A117" s="31" t="s">
        <v>368</v>
      </c>
      <c r="B117" s="49" t="s">
        <v>369</v>
      </c>
      <c r="C117" s="31" t="s">
        <v>17</v>
      </c>
      <c r="D117" s="31" t="s">
        <v>18</v>
      </c>
      <c r="E117" s="45" t="s">
        <v>370</v>
      </c>
      <c r="F117" s="33" t="s">
        <v>9</v>
      </c>
      <c r="G117" s="31" t="s">
        <v>269</v>
      </c>
      <c r="H117" s="34">
        <f t="shared" si="22"/>
        <v>1860.6</v>
      </c>
      <c r="I117" s="34">
        <f>I118</f>
        <v>1860.6</v>
      </c>
      <c r="J117" s="34">
        <f t="shared" ref="J117:L117" si="53">J118</f>
        <v>0</v>
      </c>
      <c r="K117" s="34">
        <f t="shared" si="53"/>
        <v>0</v>
      </c>
      <c r="L117" s="34">
        <f t="shared" si="53"/>
        <v>0</v>
      </c>
    </row>
    <row r="118" spans="1:12" ht="62.4" x14ac:dyDescent="0.25">
      <c r="A118" s="31" t="s">
        <v>371</v>
      </c>
      <c r="B118" s="49" t="s">
        <v>372</v>
      </c>
      <c r="C118" s="33" t="s">
        <v>17</v>
      </c>
      <c r="D118" s="33" t="s">
        <v>18</v>
      </c>
      <c r="E118" s="33" t="s">
        <v>373</v>
      </c>
      <c r="F118" s="33" t="s">
        <v>14</v>
      </c>
      <c r="G118" s="31" t="s">
        <v>269</v>
      </c>
      <c r="H118" s="34">
        <f t="shared" si="22"/>
        <v>1860.6</v>
      </c>
      <c r="I118" s="34">
        <v>1860.6</v>
      </c>
      <c r="J118" s="34">
        <v>0</v>
      </c>
      <c r="K118" s="34">
        <v>0</v>
      </c>
      <c r="L118" s="34">
        <v>0</v>
      </c>
    </row>
    <row r="119" spans="1:12" ht="41.4" x14ac:dyDescent="0.25">
      <c r="A119" s="26" t="s">
        <v>41</v>
      </c>
      <c r="B119" s="39" t="s">
        <v>55</v>
      </c>
      <c r="C119" s="28" t="s">
        <v>107</v>
      </c>
      <c r="D119" s="28" t="s">
        <v>107</v>
      </c>
      <c r="E119" s="28" t="s">
        <v>23</v>
      </c>
      <c r="F119" s="28" t="s">
        <v>9</v>
      </c>
      <c r="G119" s="26" t="s">
        <v>269</v>
      </c>
      <c r="H119" s="29">
        <f t="shared" si="22"/>
        <v>9382.7999999999993</v>
      </c>
      <c r="I119" s="40">
        <f>I120</f>
        <v>9382.7999999999993</v>
      </c>
      <c r="J119" s="40">
        <f>J120</f>
        <v>0</v>
      </c>
      <c r="K119" s="40">
        <f t="shared" ref="K119:L120" si="54">K120</f>
        <v>0</v>
      </c>
      <c r="L119" s="40">
        <f t="shared" si="54"/>
        <v>0</v>
      </c>
    </row>
    <row r="120" spans="1:12" ht="27.6" x14ac:dyDescent="0.25">
      <c r="A120" s="31" t="s">
        <v>245</v>
      </c>
      <c r="B120" s="41" t="s">
        <v>42</v>
      </c>
      <c r="C120" s="33" t="s">
        <v>41</v>
      </c>
      <c r="D120" s="33" t="s">
        <v>29</v>
      </c>
      <c r="E120" s="33" t="s">
        <v>102</v>
      </c>
      <c r="F120" s="33" t="s">
        <v>9</v>
      </c>
      <c r="G120" s="31" t="s">
        <v>269</v>
      </c>
      <c r="H120" s="34">
        <f t="shared" si="22"/>
        <v>9382.7999999999993</v>
      </c>
      <c r="I120" s="35">
        <f>I121</f>
        <v>9382.7999999999993</v>
      </c>
      <c r="J120" s="35">
        <f t="shared" ref="J120" si="55">J121</f>
        <v>0</v>
      </c>
      <c r="K120" s="35">
        <f t="shared" si="54"/>
        <v>0</v>
      </c>
      <c r="L120" s="35">
        <f t="shared" si="54"/>
        <v>0</v>
      </c>
    </row>
    <row r="121" spans="1:12" ht="82.8" x14ac:dyDescent="0.25">
      <c r="A121" s="31" t="s">
        <v>246</v>
      </c>
      <c r="B121" s="41" t="s">
        <v>247</v>
      </c>
      <c r="C121" s="33" t="s">
        <v>41</v>
      </c>
      <c r="D121" s="33" t="s">
        <v>29</v>
      </c>
      <c r="E121" s="33" t="s">
        <v>311</v>
      </c>
      <c r="F121" s="33" t="s">
        <v>43</v>
      </c>
      <c r="G121" s="31" t="s">
        <v>269</v>
      </c>
      <c r="H121" s="34">
        <f t="shared" ref="H121" si="56">I121+K121+L121</f>
        <v>9382.7999999999993</v>
      </c>
      <c r="I121" s="35">
        <v>9382.7999999999993</v>
      </c>
      <c r="J121" s="35">
        <v>0</v>
      </c>
      <c r="K121" s="35">
        <v>0</v>
      </c>
      <c r="L121" s="35">
        <v>0</v>
      </c>
    </row>
    <row r="122" spans="1:12" ht="55.2" x14ac:dyDescent="0.25">
      <c r="A122" s="26" t="s">
        <v>19</v>
      </c>
      <c r="B122" s="39" t="s">
        <v>56</v>
      </c>
      <c r="C122" s="28" t="s">
        <v>107</v>
      </c>
      <c r="D122" s="28" t="s">
        <v>107</v>
      </c>
      <c r="E122" s="28" t="s">
        <v>248</v>
      </c>
      <c r="F122" s="28" t="s">
        <v>9</v>
      </c>
      <c r="G122" s="26" t="s">
        <v>269</v>
      </c>
      <c r="H122" s="29">
        <f t="shared" si="22"/>
        <v>95.2</v>
      </c>
      <c r="I122" s="29">
        <f>I123</f>
        <v>95.2</v>
      </c>
      <c r="J122" s="29">
        <f>J123</f>
        <v>0</v>
      </c>
      <c r="K122" s="29">
        <f t="shared" ref="K122:L123" si="57">K123</f>
        <v>0</v>
      </c>
      <c r="L122" s="29">
        <f t="shared" si="57"/>
        <v>0</v>
      </c>
    </row>
    <row r="123" spans="1:12" ht="27.6" x14ac:dyDescent="0.25">
      <c r="A123" s="31" t="s">
        <v>249</v>
      </c>
      <c r="B123" s="41" t="s">
        <v>44</v>
      </c>
      <c r="C123" s="33" t="s">
        <v>41</v>
      </c>
      <c r="D123" s="33" t="s">
        <v>29</v>
      </c>
      <c r="E123" s="33" t="s">
        <v>33</v>
      </c>
      <c r="F123" s="33" t="s">
        <v>9</v>
      </c>
      <c r="G123" s="31" t="s">
        <v>269</v>
      </c>
      <c r="H123" s="34">
        <f t="shared" si="22"/>
        <v>95.2</v>
      </c>
      <c r="I123" s="34">
        <f>I124</f>
        <v>95.2</v>
      </c>
      <c r="J123" s="34">
        <f>J124</f>
        <v>0</v>
      </c>
      <c r="K123" s="34">
        <f t="shared" si="57"/>
        <v>0</v>
      </c>
      <c r="L123" s="34">
        <f t="shared" si="57"/>
        <v>0</v>
      </c>
    </row>
    <row r="124" spans="1:12" ht="55.2" x14ac:dyDescent="0.25">
      <c r="A124" s="31" t="s">
        <v>250</v>
      </c>
      <c r="B124" s="41" t="s">
        <v>325</v>
      </c>
      <c r="C124" s="33" t="s">
        <v>41</v>
      </c>
      <c r="D124" s="33" t="s">
        <v>29</v>
      </c>
      <c r="E124" s="33" t="s">
        <v>112</v>
      </c>
      <c r="F124" s="33" t="s">
        <v>43</v>
      </c>
      <c r="G124" s="31" t="s">
        <v>269</v>
      </c>
      <c r="H124" s="34">
        <f t="shared" si="22"/>
        <v>95.2</v>
      </c>
      <c r="I124" s="34">
        <v>95.2</v>
      </c>
      <c r="J124" s="34">
        <v>0</v>
      </c>
      <c r="K124" s="34">
        <v>0</v>
      </c>
      <c r="L124" s="34">
        <v>0</v>
      </c>
    </row>
    <row r="125" spans="1:12" ht="55.2" x14ac:dyDescent="0.25">
      <c r="A125" s="26" t="s">
        <v>32</v>
      </c>
      <c r="B125" s="42" t="s">
        <v>59</v>
      </c>
      <c r="C125" s="28" t="s">
        <v>107</v>
      </c>
      <c r="D125" s="26" t="s">
        <v>107</v>
      </c>
      <c r="E125" s="28" t="s">
        <v>103</v>
      </c>
      <c r="F125" s="28" t="s">
        <v>9</v>
      </c>
      <c r="G125" s="26" t="s">
        <v>269</v>
      </c>
      <c r="H125" s="29">
        <f t="shared" si="22"/>
        <v>3682</v>
      </c>
      <c r="I125" s="40">
        <f>I126+I128</f>
        <v>3682</v>
      </c>
      <c r="J125" s="40">
        <f>J126+J128</f>
        <v>0</v>
      </c>
      <c r="K125" s="40">
        <f t="shared" ref="K125:L125" si="58">K126+K128</f>
        <v>0</v>
      </c>
      <c r="L125" s="40">
        <f t="shared" si="58"/>
        <v>0</v>
      </c>
    </row>
    <row r="126" spans="1:12" ht="69" x14ac:dyDescent="0.25">
      <c r="A126" s="31" t="s">
        <v>251</v>
      </c>
      <c r="B126" s="36" t="s">
        <v>48</v>
      </c>
      <c r="C126" s="33" t="s">
        <v>32</v>
      </c>
      <c r="D126" s="31" t="s">
        <v>31</v>
      </c>
      <c r="E126" s="33" t="s">
        <v>104</v>
      </c>
      <c r="F126" s="33" t="s">
        <v>9</v>
      </c>
      <c r="G126" s="31" t="s">
        <v>269</v>
      </c>
      <c r="H126" s="34">
        <f t="shared" si="22"/>
        <v>3182</v>
      </c>
      <c r="I126" s="35">
        <f>I127</f>
        <v>3182</v>
      </c>
      <c r="J126" s="35">
        <f>J127</f>
        <v>0</v>
      </c>
      <c r="K126" s="35">
        <f t="shared" ref="K126:L126" si="59">K127</f>
        <v>0</v>
      </c>
      <c r="L126" s="35">
        <f t="shared" si="59"/>
        <v>0</v>
      </c>
    </row>
    <row r="127" spans="1:12" ht="96.6" x14ac:dyDescent="0.25">
      <c r="A127" s="31" t="s">
        <v>252</v>
      </c>
      <c r="B127" s="36" t="s">
        <v>253</v>
      </c>
      <c r="C127" s="33" t="s">
        <v>32</v>
      </c>
      <c r="D127" s="31" t="s">
        <v>31</v>
      </c>
      <c r="E127" s="33" t="s">
        <v>109</v>
      </c>
      <c r="F127" s="33" t="s">
        <v>11</v>
      </c>
      <c r="G127" s="31" t="s">
        <v>269</v>
      </c>
      <c r="H127" s="34">
        <f t="shared" si="22"/>
        <v>3182</v>
      </c>
      <c r="I127" s="34">
        <v>3182</v>
      </c>
      <c r="J127" s="34">
        <v>0</v>
      </c>
      <c r="K127" s="34">
        <v>0</v>
      </c>
      <c r="L127" s="34">
        <v>0</v>
      </c>
    </row>
    <row r="128" spans="1:12" ht="69" x14ac:dyDescent="0.25">
      <c r="A128" s="31" t="s">
        <v>254</v>
      </c>
      <c r="B128" s="36" t="s">
        <v>49</v>
      </c>
      <c r="C128" s="33" t="s">
        <v>32</v>
      </c>
      <c r="D128" s="31" t="s">
        <v>31</v>
      </c>
      <c r="E128" s="33" t="s">
        <v>110</v>
      </c>
      <c r="F128" s="33" t="s">
        <v>9</v>
      </c>
      <c r="G128" s="31" t="s">
        <v>269</v>
      </c>
      <c r="H128" s="34">
        <f t="shared" ref="H128:H131" si="60">I128+K128+L128</f>
        <v>500</v>
      </c>
      <c r="I128" s="35">
        <f>I129</f>
        <v>500</v>
      </c>
      <c r="J128" s="35">
        <f>J129</f>
        <v>0</v>
      </c>
      <c r="K128" s="35">
        <f t="shared" ref="K128:L128" si="61">K129</f>
        <v>0</v>
      </c>
      <c r="L128" s="35">
        <f t="shared" si="61"/>
        <v>0</v>
      </c>
    </row>
    <row r="129" spans="1:12" ht="96.6" x14ac:dyDescent="0.25">
      <c r="A129" s="31" t="s">
        <v>252</v>
      </c>
      <c r="B129" s="36" t="s">
        <v>255</v>
      </c>
      <c r="C129" s="33" t="s">
        <v>32</v>
      </c>
      <c r="D129" s="31" t="s">
        <v>31</v>
      </c>
      <c r="E129" s="33" t="s">
        <v>111</v>
      </c>
      <c r="F129" s="33" t="s">
        <v>11</v>
      </c>
      <c r="G129" s="31" t="s">
        <v>269</v>
      </c>
      <c r="H129" s="34">
        <f t="shared" si="60"/>
        <v>500</v>
      </c>
      <c r="I129" s="34">
        <v>500</v>
      </c>
      <c r="J129" s="34">
        <v>0</v>
      </c>
      <c r="K129" s="34">
        <v>0</v>
      </c>
      <c r="L129" s="34">
        <v>0</v>
      </c>
    </row>
    <row r="130" spans="1:12" ht="41.4" x14ac:dyDescent="0.25">
      <c r="A130" s="26" t="s">
        <v>38</v>
      </c>
      <c r="B130" s="42" t="s">
        <v>58</v>
      </c>
      <c r="C130" s="28" t="s">
        <v>46</v>
      </c>
      <c r="D130" s="26" t="s">
        <v>18</v>
      </c>
      <c r="E130" s="28" t="s">
        <v>106</v>
      </c>
      <c r="F130" s="28" t="s">
        <v>9</v>
      </c>
      <c r="G130" s="26" t="s">
        <v>269</v>
      </c>
      <c r="H130" s="29">
        <f t="shared" si="60"/>
        <v>15300</v>
      </c>
      <c r="I130" s="40">
        <f t="shared" ref="I130:L130" si="62">I131</f>
        <v>15300</v>
      </c>
      <c r="J130" s="40">
        <f t="shared" si="62"/>
        <v>0</v>
      </c>
      <c r="K130" s="40">
        <f t="shared" si="62"/>
        <v>0</v>
      </c>
      <c r="L130" s="40">
        <f t="shared" si="62"/>
        <v>0</v>
      </c>
    </row>
    <row r="131" spans="1:12" ht="41.4" x14ac:dyDescent="0.25">
      <c r="A131" s="31" t="s">
        <v>256</v>
      </c>
      <c r="B131" s="36" t="s">
        <v>257</v>
      </c>
      <c r="C131" s="33" t="s">
        <v>38</v>
      </c>
      <c r="D131" s="33" t="s">
        <v>18</v>
      </c>
      <c r="E131" s="33" t="s">
        <v>108</v>
      </c>
      <c r="F131" s="33" t="s">
        <v>47</v>
      </c>
      <c r="G131" s="31" t="s">
        <v>269</v>
      </c>
      <c r="H131" s="34">
        <f t="shared" si="60"/>
        <v>15300</v>
      </c>
      <c r="I131" s="35">
        <f>14000+1600-300</f>
        <v>15300</v>
      </c>
      <c r="J131" s="35">
        <v>0</v>
      </c>
      <c r="K131" s="35">
        <v>0</v>
      </c>
      <c r="L131" s="35">
        <v>0</v>
      </c>
    </row>
    <row r="132" spans="1:12" ht="13.8" x14ac:dyDescent="0.25">
      <c r="A132" s="31"/>
      <c r="B132" s="42" t="s">
        <v>50</v>
      </c>
      <c r="C132" s="28"/>
      <c r="D132" s="48"/>
      <c r="E132" s="48"/>
      <c r="F132" s="48"/>
      <c r="G132" s="40"/>
      <c r="H132" s="29">
        <f>I132+K132+L132</f>
        <v>890399.5</v>
      </c>
      <c r="I132" s="40">
        <f>I15+I23+I28+I33+I43+I46+I65+I75+I96+I119+I122+I125+I130</f>
        <v>890399.5</v>
      </c>
      <c r="J132" s="40">
        <f>J15+J23+J28+J33+J43+J46+J65+J75+J96+J119+J122+J125+J130</f>
        <v>0</v>
      </c>
      <c r="K132" s="40">
        <f>K15+K23+K28+K33+K43+K46+K65+K75+K96+K119+K122+K125+K130</f>
        <v>0</v>
      </c>
      <c r="L132" s="40">
        <f>L15+L23+L28+L33+L43+L46+L65+L75+L96+L119+L122+L125+L130</f>
        <v>0</v>
      </c>
    </row>
    <row r="133" spans="1:12" ht="15.6" x14ac:dyDescent="0.3">
      <c r="B133" s="7"/>
      <c r="C133" s="7"/>
      <c r="D133" s="7"/>
      <c r="E133" s="7"/>
      <c r="F133" s="7"/>
      <c r="G133" s="8"/>
      <c r="H133" s="7">
        <f>20751.7+5144.4-1600</f>
        <v>24296.1</v>
      </c>
      <c r="I133" s="7"/>
      <c r="J133" s="7"/>
      <c r="K133" s="7"/>
      <c r="L133" s="7"/>
    </row>
    <row r="134" spans="1:12" ht="15.6" x14ac:dyDescent="0.3">
      <c r="B134" s="7"/>
      <c r="C134" s="7"/>
      <c r="D134" s="7"/>
      <c r="E134" s="7"/>
      <c r="F134" s="7"/>
      <c r="G134" s="7"/>
      <c r="H134" s="7">
        <v>914695.6</v>
      </c>
      <c r="I134" s="7"/>
      <c r="J134" s="7"/>
      <c r="K134" s="7"/>
      <c r="L134" s="7"/>
    </row>
    <row r="135" spans="1:12" ht="15.6" x14ac:dyDescent="0.3">
      <c r="B135" s="7"/>
      <c r="C135" s="7"/>
      <c r="D135" s="7"/>
      <c r="E135" s="7"/>
      <c r="F135" s="7"/>
      <c r="G135" s="7"/>
      <c r="H135" s="8">
        <f>H132+H133</f>
        <v>914695.6</v>
      </c>
      <c r="I135" s="7"/>
      <c r="J135" s="7"/>
      <c r="K135" s="7"/>
      <c r="L135" s="7"/>
    </row>
    <row r="136" spans="1:12" ht="15.6" x14ac:dyDescent="0.3">
      <c r="B136" s="7"/>
      <c r="C136" s="7"/>
      <c r="D136" s="7"/>
      <c r="E136" s="7"/>
      <c r="F136" s="7"/>
      <c r="G136" s="7"/>
      <c r="H136" s="8">
        <f>H134-H135</f>
        <v>0</v>
      </c>
      <c r="I136" s="7"/>
      <c r="J136" s="7"/>
      <c r="K136" s="7"/>
      <c r="L136" s="7"/>
    </row>
    <row r="137" spans="1:12" ht="15.6" x14ac:dyDescent="0.3"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</row>
    <row r="138" spans="1:12" ht="15.6" x14ac:dyDescent="0.3"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</row>
    <row r="139" spans="1:12" ht="15.6" x14ac:dyDescent="0.3"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</row>
    <row r="140" spans="1:12" ht="15.6" x14ac:dyDescent="0.3"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</row>
    <row r="141" spans="1:12" ht="15.6" x14ac:dyDescent="0.3"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</row>
    <row r="142" spans="1:12" ht="15.6" x14ac:dyDescent="0.3"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</row>
    <row r="143" spans="1:12" ht="15.6" x14ac:dyDescent="0.3"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</row>
    <row r="144" spans="1:12" ht="15.6" x14ac:dyDescent="0.3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</row>
    <row r="145" spans="2:12" ht="15.6" x14ac:dyDescent="0.3"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</row>
    <row r="146" spans="2:12" ht="15.6" x14ac:dyDescent="0.3"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</row>
    <row r="147" spans="2:12" ht="15.6" x14ac:dyDescent="0.3"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</row>
    <row r="148" spans="2:12" ht="15.6" x14ac:dyDescent="0.3"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</row>
    <row r="149" spans="2:12" ht="15.6" x14ac:dyDescent="0.3"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</row>
    <row r="150" spans="2:12" ht="15.6" x14ac:dyDescent="0.3"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</row>
    <row r="151" spans="2:12" ht="15.6" x14ac:dyDescent="0.3"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</row>
    <row r="152" spans="2:12" ht="15.6" x14ac:dyDescent="0.3"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</row>
    <row r="153" spans="2:12" ht="15.6" x14ac:dyDescent="0.3"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</row>
    <row r="154" spans="2:12" ht="15.6" x14ac:dyDescent="0.3"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</row>
    <row r="155" spans="2:12" ht="15.6" x14ac:dyDescent="0.3"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</row>
    <row r="156" spans="2:12" ht="15.6" x14ac:dyDescent="0.3"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</row>
    <row r="157" spans="2:12" ht="15.6" x14ac:dyDescent="0.3"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</row>
    <row r="158" spans="2:12" ht="15.6" x14ac:dyDescent="0.3"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</row>
    <row r="159" spans="2:12" ht="15.6" x14ac:dyDescent="0.3"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</row>
    <row r="160" spans="2:12" ht="15.6" x14ac:dyDescent="0.3"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</row>
    <row r="161" spans="2:12" ht="15.6" x14ac:dyDescent="0.3"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</row>
    <row r="162" spans="2:12" ht="15.6" x14ac:dyDescent="0.3"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</row>
    <row r="163" spans="2:12" ht="15.6" x14ac:dyDescent="0.3"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</row>
    <row r="164" spans="2:12" ht="15.6" x14ac:dyDescent="0.3"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</row>
    <row r="165" spans="2:12" ht="15.6" x14ac:dyDescent="0.3"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</row>
    <row r="166" spans="2:12" ht="15.6" x14ac:dyDescent="0.3"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</row>
    <row r="167" spans="2:12" ht="15.6" x14ac:dyDescent="0.3"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</row>
    <row r="168" spans="2:12" ht="15.6" x14ac:dyDescent="0.3"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</row>
    <row r="169" spans="2:12" ht="15.6" x14ac:dyDescent="0.3"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</row>
    <row r="170" spans="2:12" ht="15.6" x14ac:dyDescent="0.3"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</row>
    <row r="171" spans="2:12" ht="15.6" x14ac:dyDescent="0.3"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</row>
    <row r="172" spans="2:12" ht="15.6" x14ac:dyDescent="0.3"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</row>
    <row r="173" spans="2:12" ht="15.6" x14ac:dyDescent="0.3"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</row>
    <row r="174" spans="2:12" ht="15.6" x14ac:dyDescent="0.3"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</row>
    <row r="175" spans="2:12" ht="15.6" x14ac:dyDescent="0.3"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</row>
    <row r="176" spans="2:12" ht="15.6" x14ac:dyDescent="0.3"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</row>
    <row r="177" spans="2:12" ht="15.6" x14ac:dyDescent="0.3"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</row>
    <row r="178" spans="2:12" ht="15.6" x14ac:dyDescent="0.3"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</row>
    <row r="179" spans="2:12" ht="15.6" x14ac:dyDescent="0.3"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</row>
    <row r="180" spans="2:12" ht="15.6" x14ac:dyDescent="0.3"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</row>
    <row r="181" spans="2:12" ht="15.6" x14ac:dyDescent="0.3"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</row>
    <row r="182" spans="2:12" ht="15.6" x14ac:dyDescent="0.3"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</row>
    <row r="183" spans="2:12" ht="15.6" x14ac:dyDescent="0.3"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</row>
    <row r="184" spans="2:12" ht="15.6" x14ac:dyDescent="0.3"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</row>
    <row r="185" spans="2:12" ht="15.6" x14ac:dyDescent="0.3"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</row>
    <row r="186" spans="2:12" ht="15.6" x14ac:dyDescent="0.3"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</row>
    <row r="187" spans="2:12" ht="15.6" x14ac:dyDescent="0.3"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</row>
    <row r="188" spans="2:12" ht="15.6" x14ac:dyDescent="0.3"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</row>
    <row r="189" spans="2:12" ht="15.6" x14ac:dyDescent="0.3"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</row>
    <row r="190" spans="2:12" ht="15.6" x14ac:dyDescent="0.3"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</row>
    <row r="191" spans="2:12" ht="15.6" x14ac:dyDescent="0.3"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</row>
    <row r="192" spans="2:12" ht="15.6" x14ac:dyDescent="0.3"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</row>
    <row r="193" spans="2:12" ht="15.6" x14ac:dyDescent="0.3"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</row>
    <row r="194" spans="2:12" ht="15.6" x14ac:dyDescent="0.3"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</row>
    <row r="195" spans="2:12" ht="15.6" x14ac:dyDescent="0.3"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</row>
    <row r="196" spans="2:12" x14ac:dyDescent="0.25">
      <c r="B196" s="6"/>
      <c r="C196" s="6"/>
      <c r="D196" s="6"/>
      <c r="E196" s="6"/>
      <c r="F196" s="6"/>
      <c r="G196" s="6"/>
    </row>
    <row r="197" spans="2:12" x14ac:dyDescent="0.25">
      <c r="B197" s="6"/>
      <c r="C197" s="6"/>
      <c r="D197" s="6"/>
      <c r="E197" s="6"/>
      <c r="F197" s="6"/>
      <c r="G197" s="6"/>
    </row>
    <row r="198" spans="2:12" x14ac:dyDescent="0.25">
      <c r="B198" s="6"/>
      <c r="C198" s="6"/>
      <c r="D198" s="6"/>
      <c r="E198" s="6"/>
      <c r="F198" s="6"/>
      <c r="G198" s="6"/>
    </row>
    <row r="199" spans="2:12" x14ac:dyDescent="0.25">
      <c r="B199" s="6"/>
      <c r="C199" s="6"/>
      <c r="D199" s="6"/>
      <c r="E199" s="6"/>
      <c r="F199" s="6"/>
      <c r="G199" s="6"/>
    </row>
    <row r="200" spans="2:12" x14ac:dyDescent="0.25">
      <c r="B200" s="6"/>
      <c r="C200" s="6"/>
      <c r="D200" s="6"/>
      <c r="E200" s="6"/>
      <c r="F200" s="6"/>
      <c r="G200" s="6"/>
    </row>
    <row r="201" spans="2:12" x14ac:dyDescent="0.25">
      <c r="B201" s="6"/>
      <c r="C201" s="6"/>
      <c r="D201" s="6"/>
      <c r="E201" s="6"/>
      <c r="F201" s="6"/>
      <c r="G201" s="6"/>
    </row>
    <row r="202" spans="2:12" x14ac:dyDescent="0.25">
      <c r="B202" s="6"/>
      <c r="C202" s="6"/>
      <c r="D202" s="6"/>
      <c r="E202" s="6"/>
      <c r="F202" s="6"/>
      <c r="G202" s="6"/>
    </row>
    <row r="203" spans="2:12" x14ac:dyDescent="0.25">
      <c r="B203" s="6"/>
      <c r="C203" s="6"/>
      <c r="D203" s="6"/>
      <c r="E203" s="6"/>
      <c r="F203" s="6"/>
      <c r="G203" s="6"/>
    </row>
    <row r="204" spans="2:12" x14ac:dyDescent="0.25">
      <c r="B204" s="6"/>
      <c r="C204" s="6"/>
      <c r="D204" s="6"/>
      <c r="E204" s="6"/>
      <c r="F204" s="6"/>
      <c r="G204" s="6"/>
    </row>
    <row r="205" spans="2:12" x14ac:dyDescent="0.25">
      <c r="B205" s="6"/>
      <c r="C205" s="6"/>
      <c r="D205" s="6"/>
      <c r="E205" s="6"/>
      <c r="F205" s="6"/>
      <c r="G205" s="6"/>
    </row>
    <row r="206" spans="2:12" x14ac:dyDescent="0.25">
      <c r="B206" s="6"/>
      <c r="C206" s="6"/>
      <c r="D206" s="6"/>
      <c r="E206" s="6"/>
      <c r="F206" s="6"/>
      <c r="G206" s="6"/>
    </row>
    <row r="207" spans="2:12" x14ac:dyDescent="0.25">
      <c r="B207" s="6"/>
      <c r="C207" s="6"/>
      <c r="D207" s="6"/>
      <c r="E207" s="6"/>
      <c r="F207" s="6"/>
      <c r="G207" s="6"/>
    </row>
    <row r="208" spans="2:12" x14ac:dyDescent="0.25">
      <c r="B208" s="6"/>
      <c r="C208" s="6"/>
      <c r="D208" s="6"/>
      <c r="E208" s="6"/>
      <c r="F208" s="6"/>
      <c r="G208" s="6"/>
    </row>
    <row r="209" spans="2:7" x14ac:dyDescent="0.25">
      <c r="B209" s="6"/>
      <c r="C209" s="6"/>
      <c r="D209" s="6"/>
      <c r="E209" s="6"/>
      <c r="F209" s="6"/>
      <c r="G209" s="6"/>
    </row>
    <row r="210" spans="2:7" x14ac:dyDescent="0.25">
      <c r="B210" s="6"/>
      <c r="C210" s="6"/>
      <c r="D210" s="6"/>
      <c r="E210" s="6"/>
      <c r="F210" s="6"/>
      <c r="G210" s="6"/>
    </row>
    <row r="211" spans="2:7" x14ac:dyDescent="0.25">
      <c r="B211" s="6"/>
      <c r="C211" s="6"/>
      <c r="D211" s="6"/>
      <c r="E211" s="6"/>
      <c r="F211" s="6"/>
      <c r="G211" s="6"/>
    </row>
    <row r="212" spans="2:7" x14ac:dyDescent="0.25">
      <c r="B212" s="6"/>
      <c r="C212" s="6"/>
      <c r="D212" s="6"/>
      <c r="E212" s="6"/>
      <c r="F212" s="6"/>
      <c r="G212" s="6"/>
    </row>
    <row r="213" spans="2:7" x14ac:dyDescent="0.25">
      <c r="B213" s="6"/>
      <c r="C213" s="6"/>
      <c r="D213" s="6"/>
      <c r="E213" s="6"/>
      <c r="F213" s="6"/>
      <c r="G213" s="6"/>
    </row>
    <row r="214" spans="2:7" x14ac:dyDescent="0.25">
      <c r="B214" s="6"/>
      <c r="C214" s="6"/>
      <c r="D214" s="6"/>
      <c r="E214" s="6"/>
      <c r="F214" s="6"/>
      <c r="G214" s="6"/>
    </row>
    <row r="215" spans="2:7" x14ac:dyDescent="0.25">
      <c r="B215" s="6"/>
      <c r="C215" s="6"/>
      <c r="D215" s="6"/>
      <c r="E215" s="6"/>
      <c r="F215" s="6"/>
      <c r="G215" s="6"/>
    </row>
    <row r="216" spans="2:7" x14ac:dyDescent="0.25">
      <c r="B216" s="6"/>
      <c r="C216" s="6"/>
      <c r="D216" s="6"/>
      <c r="E216" s="6"/>
      <c r="F216" s="6"/>
      <c r="G216" s="6"/>
    </row>
    <row r="217" spans="2:7" x14ac:dyDescent="0.25">
      <c r="B217" s="6"/>
      <c r="C217" s="6"/>
      <c r="D217" s="6"/>
      <c r="E217" s="6"/>
      <c r="F217" s="6"/>
      <c r="G217" s="6"/>
    </row>
    <row r="218" spans="2:7" x14ac:dyDescent="0.25">
      <c r="B218" s="6"/>
      <c r="C218" s="6"/>
      <c r="D218" s="6"/>
      <c r="E218" s="6"/>
      <c r="F218" s="6"/>
      <c r="G218" s="6"/>
    </row>
    <row r="219" spans="2:7" x14ac:dyDescent="0.25">
      <c r="B219" s="6"/>
      <c r="C219" s="6"/>
      <c r="D219" s="6"/>
      <c r="E219" s="6"/>
      <c r="F219" s="6"/>
      <c r="G219" s="6"/>
    </row>
    <row r="220" spans="2:7" x14ac:dyDescent="0.25">
      <c r="B220" s="6"/>
      <c r="C220" s="6"/>
      <c r="D220" s="6"/>
      <c r="E220" s="6"/>
      <c r="F220" s="6"/>
      <c r="G220" s="6"/>
    </row>
    <row r="221" spans="2:7" x14ac:dyDescent="0.25">
      <c r="B221" s="6"/>
      <c r="C221" s="6"/>
      <c r="D221" s="6"/>
      <c r="E221" s="6"/>
      <c r="F221" s="6"/>
      <c r="G221" s="6"/>
    </row>
    <row r="222" spans="2:7" x14ac:dyDescent="0.25">
      <c r="B222" s="6"/>
      <c r="C222" s="6"/>
      <c r="D222" s="6"/>
      <c r="E222" s="6"/>
      <c r="F222" s="6"/>
      <c r="G222" s="6"/>
    </row>
    <row r="223" spans="2:7" x14ac:dyDescent="0.25">
      <c r="B223" s="6"/>
      <c r="C223" s="6"/>
      <c r="D223" s="6"/>
      <c r="E223" s="6"/>
      <c r="F223" s="6"/>
      <c r="G223" s="6"/>
    </row>
    <row r="224" spans="2:7" x14ac:dyDescent="0.25">
      <c r="B224" s="6"/>
      <c r="C224" s="6"/>
      <c r="D224" s="6"/>
      <c r="E224" s="6"/>
      <c r="F224" s="6"/>
      <c r="G224" s="6"/>
    </row>
    <row r="225" spans="2:7" x14ac:dyDescent="0.25">
      <c r="B225" s="6"/>
      <c r="C225" s="6"/>
      <c r="D225" s="6"/>
      <c r="E225" s="6"/>
      <c r="F225" s="6"/>
      <c r="G225" s="6"/>
    </row>
    <row r="226" spans="2:7" x14ac:dyDescent="0.25">
      <c r="B226" s="6"/>
      <c r="C226" s="6"/>
      <c r="D226" s="6"/>
      <c r="E226" s="6"/>
      <c r="F226" s="6"/>
      <c r="G226" s="6"/>
    </row>
    <row r="227" spans="2:7" x14ac:dyDescent="0.25">
      <c r="B227" s="6"/>
      <c r="C227" s="6"/>
      <c r="D227" s="6"/>
      <c r="E227" s="6"/>
      <c r="F227" s="6"/>
      <c r="G227" s="6"/>
    </row>
    <row r="228" spans="2:7" x14ac:dyDescent="0.25">
      <c r="B228" s="6"/>
      <c r="C228" s="6"/>
      <c r="D228" s="6"/>
      <c r="E228" s="6"/>
      <c r="F228" s="6"/>
      <c r="G228" s="6"/>
    </row>
    <row r="229" spans="2:7" x14ac:dyDescent="0.25">
      <c r="B229" s="6"/>
      <c r="C229" s="6"/>
      <c r="D229" s="6"/>
      <c r="E229" s="6"/>
      <c r="F229" s="6"/>
      <c r="G229" s="6"/>
    </row>
    <row r="230" spans="2:7" x14ac:dyDescent="0.25">
      <c r="B230" s="6"/>
      <c r="C230" s="6"/>
      <c r="D230" s="6"/>
      <c r="E230" s="6"/>
      <c r="F230" s="6"/>
      <c r="G230" s="6"/>
    </row>
    <row r="231" spans="2:7" x14ac:dyDescent="0.25">
      <c r="B231" s="6"/>
      <c r="C231" s="6"/>
      <c r="D231" s="6"/>
      <c r="E231" s="6"/>
      <c r="F231" s="6"/>
      <c r="G231" s="6"/>
    </row>
    <row r="232" spans="2:7" x14ac:dyDescent="0.25">
      <c r="B232" s="6"/>
      <c r="C232" s="6"/>
      <c r="D232" s="6"/>
      <c r="E232" s="6"/>
      <c r="F232" s="6"/>
      <c r="G232" s="6"/>
    </row>
    <row r="233" spans="2:7" x14ac:dyDescent="0.25">
      <c r="B233" s="6"/>
      <c r="C233" s="6"/>
      <c r="D233" s="6"/>
      <c r="E233" s="6"/>
      <c r="F233" s="6"/>
      <c r="G233" s="6"/>
    </row>
    <row r="234" spans="2:7" x14ac:dyDescent="0.25">
      <c r="B234" s="6"/>
      <c r="C234" s="6"/>
      <c r="D234" s="6"/>
      <c r="E234" s="6"/>
      <c r="F234" s="6"/>
      <c r="G234" s="6"/>
    </row>
    <row r="235" spans="2:7" x14ac:dyDescent="0.25">
      <c r="B235" s="6"/>
      <c r="C235" s="6"/>
      <c r="D235" s="6"/>
      <c r="E235" s="6"/>
      <c r="F235" s="6"/>
      <c r="G235" s="6"/>
    </row>
    <row r="236" spans="2:7" x14ac:dyDescent="0.25">
      <c r="B236" s="6"/>
      <c r="C236" s="6"/>
      <c r="D236" s="6"/>
      <c r="E236" s="6"/>
      <c r="F236" s="6"/>
      <c r="G236" s="6"/>
    </row>
    <row r="237" spans="2:7" x14ac:dyDescent="0.25">
      <c r="B237" s="6"/>
      <c r="C237" s="6"/>
      <c r="D237" s="6"/>
      <c r="E237" s="6"/>
      <c r="F237" s="6"/>
      <c r="G237" s="6"/>
    </row>
    <row r="238" spans="2:7" x14ac:dyDescent="0.25">
      <c r="B238" s="6"/>
      <c r="C238" s="6"/>
      <c r="D238" s="6"/>
      <c r="E238" s="6"/>
      <c r="F238" s="6"/>
      <c r="G238" s="6"/>
    </row>
    <row r="239" spans="2:7" x14ac:dyDescent="0.25">
      <c r="B239" s="6"/>
      <c r="C239" s="6"/>
      <c r="D239" s="6"/>
      <c r="E239" s="6"/>
      <c r="F239" s="6"/>
      <c r="G239" s="6"/>
    </row>
    <row r="240" spans="2:7" x14ac:dyDescent="0.25">
      <c r="B240" s="6"/>
      <c r="C240" s="6"/>
      <c r="D240" s="6"/>
      <c r="E240" s="6"/>
      <c r="F240" s="6"/>
      <c r="G240" s="6"/>
    </row>
    <row r="241" spans="2:7" x14ac:dyDescent="0.25">
      <c r="B241" s="6"/>
      <c r="C241" s="6"/>
      <c r="D241" s="6"/>
      <c r="E241" s="6"/>
      <c r="F241" s="6"/>
      <c r="G241" s="6"/>
    </row>
    <row r="242" spans="2:7" x14ac:dyDescent="0.25">
      <c r="B242" s="6"/>
      <c r="C242" s="6"/>
      <c r="D242" s="6"/>
      <c r="E242" s="6"/>
      <c r="F242" s="6"/>
      <c r="G242" s="6"/>
    </row>
    <row r="243" spans="2:7" x14ac:dyDescent="0.25">
      <c r="B243" s="6"/>
      <c r="C243" s="6"/>
      <c r="D243" s="6"/>
      <c r="E243" s="6"/>
      <c r="F243" s="6"/>
      <c r="G243" s="6"/>
    </row>
    <row r="244" spans="2:7" x14ac:dyDescent="0.25">
      <c r="B244" s="6"/>
      <c r="C244" s="6"/>
      <c r="D244" s="6"/>
      <c r="E244" s="6"/>
      <c r="F244" s="6"/>
      <c r="G244" s="6"/>
    </row>
    <row r="245" spans="2:7" x14ac:dyDescent="0.25">
      <c r="B245" s="6"/>
      <c r="C245" s="6"/>
      <c r="D245" s="6"/>
      <c r="E245" s="6"/>
      <c r="F245" s="6"/>
      <c r="G245" s="6"/>
    </row>
    <row r="246" spans="2:7" x14ac:dyDescent="0.25">
      <c r="B246" s="6"/>
      <c r="C246" s="6"/>
      <c r="D246" s="6"/>
      <c r="E246" s="6"/>
      <c r="F246" s="6"/>
      <c r="G246" s="6"/>
    </row>
    <row r="247" spans="2:7" x14ac:dyDescent="0.25">
      <c r="B247" s="6"/>
      <c r="C247" s="6"/>
      <c r="D247" s="6"/>
      <c r="E247" s="6"/>
      <c r="F247" s="6"/>
      <c r="G247" s="6"/>
    </row>
    <row r="248" spans="2:7" x14ac:dyDescent="0.25">
      <c r="B248" s="6"/>
      <c r="C248" s="6"/>
      <c r="D248" s="6"/>
      <c r="E248" s="6"/>
      <c r="F248" s="6"/>
      <c r="G248" s="6"/>
    </row>
    <row r="249" spans="2:7" x14ac:dyDescent="0.25">
      <c r="B249" s="6"/>
      <c r="C249" s="6"/>
      <c r="D249" s="6"/>
      <c r="E249" s="6"/>
      <c r="F249" s="6"/>
      <c r="G249" s="6"/>
    </row>
    <row r="250" spans="2:7" x14ac:dyDescent="0.25">
      <c r="B250" s="6"/>
      <c r="C250" s="6"/>
      <c r="D250" s="6"/>
      <c r="E250" s="6"/>
      <c r="F250" s="6"/>
      <c r="G250" s="6"/>
    </row>
    <row r="251" spans="2:7" x14ac:dyDescent="0.25">
      <c r="B251" s="6"/>
      <c r="C251" s="6"/>
      <c r="D251" s="6"/>
      <c r="E251" s="6"/>
      <c r="F251" s="6"/>
      <c r="G251" s="6"/>
    </row>
    <row r="252" spans="2:7" x14ac:dyDescent="0.25">
      <c r="B252" s="6"/>
      <c r="C252" s="6"/>
      <c r="D252" s="6"/>
      <c r="E252" s="6"/>
      <c r="F252" s="6"/>
      <c r="G252" s="6"/>
    </row>
    <row r="253" spans="2:7" x14ac:dyDescent="0.25">
      <c r="B253" s="6"/>
      <c r="C253" s="6"/>
      <c r="D253" s="6"/>
      <c r="E253" s="6"/>
      <c r="F253" s="6"/>
      <c r="G253" s="6"/>
    </row>
    <row r="254" spans="2:7" x14ac:dyDescent="0.25">
      <c r="B254" s="6"/>
      <c r="C254" s="6"/>
      <c r="D254" s="6"/>
      <c r="E254" s="6"/>
      <c r="F254" s="6"/>
      <c r="G254" s="6"/>
    </row>
    <row r="255" spans="2:7" x14ac:dyDescent="0.25">
      <c r="B255" s="6"/>
      <c r="C255" s="6"/>
      <c r="D255" s="6"/>
      <c r="E255" s="6"/>
      <c r="F255" s="6"/>
      <c r="G255" s="6"/>
    </row>
    <row r="256" spans="2:7" x14ac:dyDescent="0.25">
      <c r="B256" s="6"/>
      <c r="C256" s="6"/>
      <c r="D256" s="6"/>
      <c r="E256" s="6"/>
      <c r="F256" s="6"/>
      <c r="G256" s="6"/>
    </row>
    <row r="257" spans="2:7" x14ac:dyDescent="0.25">
      <c r="B257" s="6"/>
      <c r="C257" s="6"/>
      <c r="D257" s="6"/>
      <c r="E257" s="6"/>
      <c r="F257" s="6"/>
      <c r="G257" s="6"/>
    </row>
    <row r="258" spans="2:7" x14ac:dyDescent="0.25">
      <c r="B258" s="6"/>
      <c r="C258" s="6"/>
      <c r="D258" s="6"/>
      <c r="E258" s="6"/>
      <c r="F258" s="6"/>
      <c r="G258" s="6"/>
    </row>
    <row r="259" spans="2:7" x14ac:dyDescent="0.25">
      <c r="B259" s="6"/>
      <c r="C259" s="6"/>
      <c r="D259" s="6"/>
      <c r="E259" s="6"/>
      <c r="F259" s="6"/>
      <c r="G259" s="6"/>
    </row>
    <row r="260" spans="2:7" x14ac:dyDescent="0.25">
      <c r="B260" s="6"/>
      <c r="C260" s="6"/>
      <c r="D260" s="6"/>
      <c r="E260" s="6"/>
      <c r="F260" s="6"/>
      <c r="G260" s="6"/>
    </row>
    <row r="261" spans="2:7" x14ac:dyDescent="0.25">
      <c r="B261" s="6"/>
      <c r="C261" s="6"/>
      <c r="D261" s="6"/>
      <c r="E261" s="6"/>
      <c r="F261" s="6"/>
      <c r="G261" s="6"/>
    </row>
    <row r="262" spans="2:7" x14ac:dyDescent="0.25">
      <c r="B262" s="6"/>
      <c r="C262" s="6"/>
      <c r="D262" s="6"/>
      <c r="E262" s="6"/>
      <c r="F262" s="6"/>
      <c r="G262" s="6"/>
    </row>
    <row r="263" spans="2:7" x14ac:dyDescent="0.25">
      <c r="B263" s="6"/>
      <c r="C263" s="6"/>
      <c r="D263" s="6"/>
      <c r="E263" s="6"/>
      <c r="F263" s="6"/>
      <c r="G263" s="6"/>
    </row>
    <row r="264" spans="2:7" x14ac:dyDescent="0.25">
      <c r="B264" s="6"/>
      <c r="C264" s="6"/>
      <c r="D264" s="6"/>
      <c r="E264" s="6"/>
      <c r="F264" s="6"/>
      <c r="G264" s="6"/>
    </row>
    <row r="265" spans="2:7" x14ac:dyDescent="0.25">
      <c r="B265" s="6"/>
      <c r="C265" s="6"/>
      <c r="D265" s="6"/>
      <c r="E265" s="6"/>
      <c r="F265" s="6"/>
      <c r="G265" s="6"/>
    </row>
    <row r="266" spans="2:7" x14ac:dyDescent="0.25">
      <c r="B266" s="6"/>
      <c r="C266" s="6"/>
      <c r="D266" s="6"/>
      <c r="E266" s="6"/>
      <c r="F266" s="6"/>
      <c r="G266" s="6"/>
    </row>
    <row r="267" spans="2:7" x14ac:dyDescent="0.25">
      <c r="B267" s="6"/>
      <c r="C267" s="6"/>
      <c r="D267" s="6"/>
      <c r="E267" s="6"/>
      <c r="F267" s="6"/>
      <c r="G267" s="6"/>
    </row>
    <row r="268" spans="2:7" x14ac:dyDescent="0.25">
      <c r="B268" s="6"/>
      <c r="C268" s="6"/>
      <c r="D268" s="6"/>
      <c r="E268" s="6"/>
      <c r="F268" s="6"/>
      <c r="G268" s="6"/>
    </row>
    <row r="269" spans="2:7" x14ac:dyDescent="0.25">
      <c r="G269" s="1"/>
    </row>
    <row r="270" spans="2:7" x14ac:dyDescent="0.25">
      <c r="G270" s="1"/>
    </row>
    <row r="271" spans="2:7" x14ac:dyDescent="0.25">
      <c r="G271" s="1"/>
    </row>
    <row r="272" spans="2:7" x14ac:dyDescent="0.25">
      <c r="G272" s="1"/>
    </row>
    <row r="273" spans="7:7" x14ac:dyDescent="0.25">
      <c r="G273" s="1"/>
    </row>
    <row r="274" spans="7:7" x14ac:dyDescent="0.25">
      <c r="G274" s="1"/>
    </row>
    <row r="275" spans="7:7" x14ac:dyDescent="0.25">
      <c r="G275" s="1"/>
    </row>
    <row r="276" spans="7:7" x14ac:dyDescent="0.25">
      <c r="G276" s="1"/>
    </row>
    <row r="277" spans="7:7" x14ac:dyDescent="0.25">
      <c r="G277" s="1"/>
    </row>
    <row r="278" spans="7:7" x14ac:dyDescent="0.25">
      <c r="G278" s="1"/>
    </row>
    <row r="279" spans="7:7" x14ac:dyDescent="0.25">
      <c r="G279" s="1"/>
    </row>
    <row r="280" spans="7:7" x14ac:dyDescent="0.25">
      <c r="G280" s="1"/>
    </row>
    <row r="281" spans="7:7" x14ac:dyDescent="0.25">
      <c r="G281" s="1"/>
    </row>
    <row r="282" spans="7:7" x14ac:dyDescent="0.25">
      <c r="G282" s="1"/>
    </row>
    <row r="283" spans="7:7" x14ac:dyDescent="0.25">
      <c r="G283" s="1"/>
    </row>
    <row r="284" spans="7:7" x14ac:dyDescent="0.25">
      <c r="G284" s="1"/>
    </row>
    <row r="285" spans="7:7" x14ac:dyDescent="0.25">
      <c r="G285" s="1"/>
    </row>
    <row r="286" spans="7:7" x14ac:dyDescent="0.25">
      <c r="G286" s="1"/>
    </row>
    <row r="287" spans="7:7" x14ac:dyDescent="0.25">
      <c r="G287" s="1"/>
    </row>
    <row r="288" spans="7:7" x14ac:dyDescent="0.25">
      <c r="G288" s="1"/>
    </row>
    <row r="289" spans="7:7" x14ac:dyDescent="0.25">
      <c r="G289" s="1"/>
    </row>
    <row r="290" spans="7:7" x14ac:dyDescent="0.25">
      <c r="G290" s="1"/>
    </row>
    <row r="291" spans="7:7" x14ac:dyDescent="0.25">
      <c r="G291" s="1"/>
    </row>
    <row r="292" spans="7:7" x14ac:dyDescent="0.25">
      <c r="G292" s="1"/>
    </row>
    <row r="293" spans="7:7" x14ac:dyDescent="0.25">
      <c r="G293" s="1"/>
    </row>
    <row r="294" spans="7:7" x14ac:dyDescent="0.25">
      <c r="G294" s="1"/>
    </row>
    <row r="295" spans="7:7" x14ac:dyDescent="0.25">
      <c r="G295" s="1"/>
    </row>
    <row r="296" spans="7:7" x14ac:dyDescent="0.25">
      <c r="G296" s="1"/>
    </row>
  </sheetData>
  <mergeCells count="6">
    <mergeCell ref="I11:L11"/>
    <mergeCell ref="I12:J12"/>
    <mergeCell ref="K12:K13"/>
    <mergeCell ref="L12:L13"/>
    <mergeCell ref="B9:I9"/>
    <mergeCell ref="G11:G13"/>
  </mergeCells>
  <pageMargins left="0.74803149606299213" right="0.74803149606299213" top="0.98425196850393704" bottom="0.98425196850393704" header="0.51181102362204722" footer="0.51181102362204722"/>
  <pageSetup paperSize="9" scale="5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7_2018 </vt:lpstr>
      <vt:lpstr>'прил 7_2018 '!Область_печати</vt:lpstr>
    </vt:vector>
  </TitlesOfParts>
  <Company>Администрация г.Сергиев Посад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</cp:lastModifiedBy>
  <cp:revision/>
  <cp:lastPrinted>2018-11-13T10:13:45Z</cp:lastPrinted>
  <dcterms:created xsi:type="dcterms:W3CDTF">2008-10-31T13:38:20Z</dcterms:created>
  <dcterms:modified xsi:type="dcterms:W3CDTF">2018-11-13T10:15:11Z</dcterms:modified>
</cp:coreProperties>
</file>